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30" windowWidth="18795" windowHeight="12015"/>
  </bookViews>
  <sheets>
    <sheet name="Verw. Nachw." sheetId="1" r:id="rId1"/>
    <sheet name="Gesamtübersicht" sheetId="2" r:id="rId2"/>
    <sheet name="Bürgerhelfer EX-IN" sheetId="3" r:id="rId3"/>
  </sheets>
  <definedNames>
    <definedName name="_xlnm._FilterDatabase" localSheetId="1" hidden="1">Gesamtübersicht!$A$174:$F$175</definedName>
    <definedName name="_xlnm.Print_Area" localSheetId="1">Gesamtübersicht!$A$1:$P$275</definedName>
    <definedName name="_xlnm.Print_Area" localSheetId="0">'Verw. Nachw.'!$A$1:$H$70</definedName>
  </definedNames>
  <calcPr calcId="145621"/>
</workbook>
</file>

<file path=xl/calcChain.xml><?xml version="1.0" encoding="utf-8"?>
<calcChain xmlns="http://schemas.openxmlformats.org/spreadsheetml/2006/main">
  <c r="Q53" i="3" l="1"/>
  <c r="P52" i="3"/>
  <c r="P51" i="3"/>
  <c r="P50" i="3"/>
  <c r="P49" i="3"/>
  <c r="P48" i="3"/>
  <c r="P47" i="3"/>
  <c r="P46" i="3"/>
  <c r="P45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53" i="3" s="1"/>
  <c r="P9" i="3"/>
  <c r="P8" i="3"/>
  <c r="P253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P250" i="2"/>
  <c r="O250" i="2"/>
  <c r="A250" i="2"/>
  <c r="O249" i="2"/>
  <c r="P249" i="2" s="1"/>
  <c r="A249" i="2"/>
  <c r="O248" i="2"/>
  <c r="P248" i="2" s="1"/>
  <c r="A248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P244" i="2"/>
  <c r="O244" i="2"/>
  <c r="A244" i="2"/>
  <c r="P243" i="2"/>
  <c r="O243" i="2"/>
  <c r="A243" i="2"/>
  <c r="O242" i="2"/>
  <c r="P242" i="2" s="1"/>
  <c r="A242" i="2"/>
  <c r="O241" i="2"/>
  <c r="P241" i="2" s="1"/>
  <c r="A241" i="2"/>
  <c r="P240" i="2"/>
  <c r="O240" i="2"/>
  <c r="A240" i="2"/>
  <c r="O239" i="2"/>
  <c r="P239" i="2" s="1"/>
  <c r="A239" i="2"/>
  <c r="O238" i="2"/>
  <c r="P238" i="2" s="1"/>
  <c r="A238" i="2"/>
  <c r="O237" i="2"/>
  <c r="P237" i="2" s="1"/>
  <c r="A237" i="2"/>
  <c r="P236" i="2"/>
  <c r="O236" i="2"/>
  <c r="A236" i="2"/>
  <c r="P235" i="2"/>
  <c r="O235" i="2"/>
  <c r="A235" i="2"/>
  <c r="O234" i="2"/>
  <c r="P234" i="2" s="1"/>
  <c r="A234" i="2"/>
  <c r="O233" i="2"/>
  <c r="P233" i="2" s="1"/>
  <c r="A233" i="2"/>
  <c r="P232" i="2"/>
  <c r="O232" i="2"/>
  <c r="A232" i="2"/>
  <c r="O231" i="2"/>
  <c r="P231" i="2" s="1"/>
  <c r="A231" i="2"/>
  <c r="O230" i="2"/>
  <c r="P230" i="2" s="1"/>
  <c r="A230" i="2"/>
  <c r="O229" i="2"/>
  <c r="P229" i="2" s="1"/>
  <c r="A229" i="2"/>
  <c r="P228" i="2"/>
  <c r="O228" i="2"/>
  <c r="A228" i="2"/>
  <c r="P227" i="2"/>
  <c r="O227" i="2"/>
  <c r="A227" i="2"/>
  <c r="O226" i="2"/>
  <c r="P226" i="2" s="1"/>
  <c r="A226" i="2"/>
  <c r="O225" i="2"/>
  <c r="P225" i="2" s="1"/>
  <c r="A225" i="2"/>
  <c r="P224" i="2"/>
  <c r="O224" i="2"/>
  <c r="A224" i="2"/>
  <c r="O223" i="2"/>
  <c r="P223" i="2" s="1"/>
  <c r="A223" i="2"/>
  <c r="O222" i="2"/>
  <c r="P222" i="2" s="1"/>
  <c r="A222" i="2"/>
  <c r="O221" i="2"/>
  <c r="P221" i="2" s="1"/>
  <c r="A221" i="2"/>
  <c r="P220" i="2"/>
  <c r="O220" i="2"/>
  <c r="A220" i="2"/>
  <c r="P219" i="2"/>
  <c r="O219" i="2"/>
  <c r="A219" i="2"/>
  <c r="O218" i="2"/>
  <c r="P218" i="2" s="1"/>
  <c r="A218" i="2"/>
  <c r="O217" i="2"/>
  <c r="P217" i="2" s="1"/>
  <c r="A217" i="2"/>
  <c r="P216" i="2"/>
  <c r="O216" i="2"/>
  <c r="A216" i="2"/>
  <c r="O215" i="2"/>
  <c r="P215" i="2" s="1"/>
  <c r="A215" i="2"/>
  <c r="N142" i="2"/>
  <c r="N154" i="2" s="1"/>
  <c r="M142" i="2"/>
  <c r="M154" i="2" s="1"/>
  <c r="L142" i="2"/>
  <c r="L154" i="2" s="1"/>
  <c r="K142" i="2"/>
  <c r="K154" i="2" s="1"/>
  <c r="J142" i="2"/>
  <c r="J154" i="2" s="1"/>
  <c r="I142" i="2"/>
  <c r="I154" i="2" s="1"/>
  <c r="H142" i="2"/>
  <c r="H154" i="2" s="1"/>
  <c r="G142" i="2"/>
  <c r="G154" i="2" s="1"/>
  <c r="F142" i="2"/>
  <c r="F154" i="2" s="1"/>
  <c r="E142" i="2"/>
  <c r="E154" i="2" s="1"/>
  <c r="D142" i="2"/>
  <c r="D154" i="2" s="1"/>
  <c r="C142" i="2"/>
  <c r="C154" i="2" s="1"/>
  <c r="N141" i="2"/>
  <c r="N153" i="2" s="1"/>
  <c r="M141" i="2"/>
  <c r="M153" i="2" s="1"/>
  <c r="L141" i="2"/>
  <c r="L153" i="2" s="1"/>
  <c r="K141" i="2"/>
  <c r="K153" i="2" s="1"/>
  <c r="J141" i="2"/>
  <c r="J153" i="2" s="1"/>
  <c r="I141" i="2"/>
  <c r="I153" i="2" s="1"/>
  <c r="H141" i="2"/>
  <c r="H153" i="2" s="1"/>
  <c r="G141" i="2"/>
  <c r="G153" i="2" s="1"/>
  <c r="F141" i="2"/>
  <c r="F153" i="2" s="1"/>
  <c r="E141" i="2"/>
  <c r="E153" i="2" s="1"/>
  <c r="D141" i="2"/>
  <c r="D153" i="2" s="1"/>
  <c r="C141" i="2"/>
  <c r="C153" i="2" s="1"/>
  <c r="N140" i="2"/>
  <c r="N152" i="2" s="1"/>
  <c r="M140" i="2"/>
  <c r="M152" i="2" s="1"/>
  <c r="L140" i="2"/>
  <c r="L152" i="2" s="1"/>
  <c r="K140" i="2"/>
  <c r="K152" i="2" s="1"/>
  <c r="J140" i="2"/>
  <c r="J152" i="2" s="1"/>
  <c r="I140" i="2"/>
  <c r="I152" i="2" s="1"/>
  <c r="H140" i="2"/>
  <c r="H152" i="2" s="1"/>
  <c r="G140" i="2"/>
  <c r="G152" i="2" s="1"/>
  <c r="F140" i="2"/>
  <c r="F152" i="2" s="1"/>
  <c r="E140" i="2"/>
  <c r="E152" i="2" s="1"/>
  <c r="D140" i="2"/>
  <c r="D152" i="2" s="1"/>
  <c r="C140" i="2"/>
  <c r="C152" i="2" s="1"/>
  <c r="N139" i="2"/>
  <c r="N151" i="2" s="1"/>
  <c r="M139" i="2"/>
  <c r="M151" i="2" s="1"/>
  <c r="L139" i="2"/>
  <c r="L151" i="2" s="1"/>
  <c r="K139" i="2"/>
  <c r="K151" i="2" s="1"/>
  <c r="J139" i="2"/>
  <c r="J151" i="2" s="1"/>
  <c r="I139" i="2"/>
  <c r="I151" i="2" s="1"/>
  <c r="H139" i="2"/>
  <c r="H151" i="2" s="1"/>
  <c r="G139" i="2"/>
  <c r="G151" i="2" s="1"/>
  <c r="F139" i="2"/>
  <c r="F151" i="2" s="1"/>
  <c r="E139" i="2"/>
  <c r="E151" i="2" s="1"/>
  <c r="D139" i="2"/>
  <c r="D151" i="2" s="1"/>
  <c r="C139" i="2"/>
  <c r="C151" i="2" s="1"/>
  <c r="N138" i="2"/>
  <c r="N150" i="2" s="1"/>
  <c r="M138" i="2"/>
  <c r="M150" i="2" s="1"/>
  <c r="L138" i="2"/>
  <c r="L150" i="2" s="1"/>
  <c r="K138" i="2"/>
  <c r="K150" i="2" s="1"/>
  <c r="J138" i="2"/>
  <c r="J150" i="2" s="1"/>
  <c r="I138" i="2"/>
  <c r="I150" i="2" s="1"/>
  <c r="H138" i="2"/>
  <c r="H150" i="2" s="1"/>
  <c r="G138" i="2"/>
  <c r="G150" i="2" s="1"/>
  <c r="F138" i="2"/>
  <c r="F150" i="2" s="1"/>
  <c r="E138" i="2"/>
  <c r="E150" i="2" s="1"/>
  <c r="D138" i="2"/>
  <c r="D150" i="2" s="1"/>
  <c r="C138" i="2"/>
  <c r="C150" i="2" s="1"/>
  <c r="N137" i="2"/>
  <c r="N149" i="2" s="1"/>
  <c r="M137" i="2"/>
  <c r="M149" i="2" s="1"/>
  <c r="L137" i="2"/>
  <c r="L149" i="2" s="1"/>
  <c r="K137" i="2"/>
  <c r="K149" i="2" s="1"/>
  <c r="J137" i="2"/>
  <c r="J149" i="2" s="1"/>
  <c r="I137" i="2"/>
  <c r="I149" i="2" s="1"/>
  <c r="H137" i="2"/>
  <c r="H149" i="2" s="1"/>
  <c r="G137" i="2"/>
  <c r="G149" i="2" s="1"/>
  <c r="F137" i="2"/>
  <c r="F149" i="2" s="1"/>
  <c r="E137" i="2"/>
  <c r="E149" i="2" s="1"/>
  <c r="D137" i="2"/>
  <c r="D149" i="2" s="1"/>
  <c r="C137" i="2"/>
  <c r="C149" i="2" s="1"/>
  <c r="N136" i="2"/>
  <c r="N148" i="2" s="1"/>
  <c r="M136" i="2"/>
  <c r="M148" i="2" s="1"/>
  <c r="L136" i="2"/>
  <c r="L148" i="2" s="1"/>
  <c r="K136" i="2"/>
  <c r="K148" i="2" s="1"/>
  <c r="J136" i="2"/>
  <c r="J148" i="2" s="1"/>
  <c r="I136" i="2"/>
  <c r="I148" i="2" s="1"/>
  <c r="H136" i="2"/>
  <c r="H148" i="2" s="1"/>
  <c r="G136" i="2"/>
  <c r="G148" i="2" s="1"/>
  <c r="F136" i="2"/>
  <c r="F148" i="2" s="1"/>
  <c r="E136" i="2"/>
  <c r="E148" i="2" s="1"/>
  <c r="D136" i="2"/>
  <c r="D148" i="2" s="1"/>
  <c r="C136" i="2"/>
  <c r="C148" i="2" s="1"/>
  <c r="N135" i="2"/>
  <c r="N147" i="2" s="1"/>
  <c r="M135" i="2"/>
  <c r="M147" i="2" s="1"/>
  <c r="L135" i="2"/>
  <c r="L147" i="2" s="1"/>
  <c r="K135" i="2"/>
  <c r="K147" i="2" s="1"/>
  <c r="J135" i="2"/>
  <c r="J147" i="2" s="1"/>
  <c r="I135" i="2"/>
  <c r="I147" i="2" s="1"/>
  <c r="H135" i="2"/>
  <c r="H147" i="2" s="1"/>
  <c r="G135" i="2"/>
  <c r="G147" i="2" s="1"/>
  <c r="F135" i="2"/>
  <c r="F147" i="2" s="1"/>
  <c r="E135" i="2"/>
  <c r="E147" i="2" s="1"/>
  <c r="D135" i="2"/>
  <c r="D147" i="2" s="1"/>
  <c r="C135" i="2"/>
  <c r="C147" i="2" s="1"/>
  <c r="N134" i="2"/>
  <c r="N146" i="2" s="1"/>
  <c r="N158" i="2" s="1"/>
  <c r="M134" i="2"/>
  <c r="M146" i="2" s="1"/>
  <c r="M158" i="2" s="1"/>
  <c r="L134" i="2"/>
  <c r="L146" i="2" s="1"/>
  <c r="L158" i="2" s="1"/>
  <c r="K134" i="2"/>
  <c r="K146" i="2" s="1"/>
  <c r="J134" i="2"/>
  <c r="J146" i="2" s="1"/>
  <c r="I134" i="2"/>
  <c r="I144" i="2" s="1"/>
  <c r="I159" i="2" s="1"/>
  <c r="I169" i="2" s="1"/>
  <c r="H134" i="2"/>
  <c r="H144" i="2" s="1"/>
  <c r="H159" i="2" s="1"/>
  <c r="H169" i="2" s="1"/>
  <c r="G134" i="2"/>
  <c r="G144" i="2" s="1"/>
  <c r="G159" i="2" s="1"/>
  <c r="G169" i="2" s="1"/>
  <c r="F134" i="2"/>
  <c r="F146" i="2" s="1"/>
  <c r="F158" i="2" s="1"/>
  <c r="E134" i="2"/>
  <c r="E146" i="2" s="1"/>
  <c r="E158" i="2" s="1"/>
  <c r="D134" i="2"/>
  <c r="D146" i="2" s="1"/>
  <c r="D158" i="2" s="1"/>
  <c r="C134" i="2"/>
  <c r="C146" i="2" s="1"/>
  <c r="F167" i="2" l="1"/>
  <c r="F168" i="2"/>
  <c r="N167" i="2"/>
  <c r="N168" i="2"/>
  <c r="N256" i="2" s="1"/>
  <c r="D167" i="2"/>
  <c r="D168" i="2"/>
  <c r="D256" i="2" s="1"/>
  <c r="E167" i="2"/>
  <c r="E168" i="2"/>
  <c r="E256" i="2" s="1"/>
  <c r="J158" i="2"/>
  <c r="L167" i="2"/>
  <c r="L168" i="2"/>
  <c r="L256" i="2" s="1"/>
  <c r="M167" i="2"/>
  <c r="M168" i="2"/>
  <c r="M256" i="2" s="1"/>
  <c r="F256" i="2"/>
  <c r="C158" i="2"/>
  <c r="K158" i="2"/>
  <c r="F144" i="2"/>
  <c r="F159" i="2" s="1"/>
  <c r="F169" i="2" s="1"/>
  <c r="J144" i="2"/>
  <c r="J159" i="2" s="1"/>
  <c r="J169" i="2" s="1"/>
  <c r="C144" i="2"/>
  <c r="C159" i="2" s="1"/>
  <c r="K144" i="2"/>
  <c r="K159" i="2" s="1"/>
  <c r="K169" i="2" s="1"/>
  <c r="G146" i="2"/>
  <c r="G158" i="2" s="1"/>
  <c r="D144" i="2"/>
  <c r="D159" i="2" s="1"/>
  <c r="D169" i="2" s="1"/>
  <c r="L144" i="2"/>
  <c r="L159" i="2" s="1"/>
  <c r="L169" i="2" s="1"/>
  <c r="H146" i="2"/>
  <c r="H158" i="2" s="1"/>
  <c r="E144" i="2"/>
  <c r="E159" i="2" s="1"/>
  <c r="E169" i="2" s="1"/>
  <c r="M144" i="2"/>
  <c r="M159" i="2" s="1"/>
  <c r="M169" i="2" s="1"/>
  <c r="I146" i="2"/>
  <c r="I158" i="2" s="1"/>
  <c r="N144" i="2"/>
  <c r="N159" i="2" s="1"/>
  <c r="N169" i="2" s="1"/>
  <c r="A63" i="1"/>
  <c r="J167" i="2" l="1"/>
  <c r="J168" i="2"/>
  <c r="J256" i="2" s="1"/>
  <c r="I168" i="2"/>
  <c r="I256" i="2" s="1"/>
  <c r="I167" i="2"/>
  <c r="C169" i="2"/>
  <c r="O169" i="2" s="1"/>
  <c r="D163" i="2"/>
  <c r="H168" i="2"/>
  <c r="H256" i="2" s="1"/>
  <c r="H167" i="2"/>
  <c r="K167" i="2"/>
  <c r="K168" i="2"/>
  <c r="K256" i="2" s="1"/>
  <c r="C167" i="2"/>
  <c r="C168" i="2"/>
  <c r="D162" i="2"/>
  <c r="C165" i="2" s="1"/>
  <c r="G168" i="2"/>
  <c r="G256" i="2" s="1"/>
  <c r="G167" i="2"/>
  <c r="O168" i="2" l="1"/>
  <c r="R254" i="2" s="1"/>
  <c r="B3" i="3" s="1"/>
  <c r="C256" i="2"/>
  <c r="P256" i="2" s="1"/>
  <c r="P262" i="2" s="1"/>
  <c r="O167" i="2"/>
  <c r="C273" i="2" l="1"/>
  <c r="P266" i="2"/>
  <c r="C270" i="2"/>
  <c r="C272" i="2"/>
  <c r="C266" i="2"/>
  <c r="C271" i="2"/>
  <c r="C269" i="2"/>
  <c r="P268" i="2"/>
  <c r="C268" i="2"/>
  <c r="C274" i="2"/>
  <c r="C267" i="2"/>
</calcChain>
</file>

<file path=xl/sharedStrings.xml><?xml version="1.0" encoding="utf-8"?>
<sst xmlns="http://schemas.openxmlformats.org/spreadsheetml/2006/main" count="143" uniqueCount="112">
  <si>
    <t>Datum:</t>
  </si>
  <si>
    <t>Telefon-Nr.:</t>
  </si>
  <si>
    <t>Fax-Nr.:</t>
  </si>
  <si>
    <t>Email:</t>
  </si>
  <si>
    <t>Geldinstitut:</t>
  </si>
  <si>
    <t>Bezirk Unterfranken</t>
  </si>
  <si>
    <t>Silcherstr. 5</t>
  </si>
  <si>
    <t>97074 Würzburg</t>
  </si>
  <si>
    <t xml:space="preserve"> -Sozialverwaltung-</t>
  </si>
  <si>
    <t>Als Anlagen sind beigefügt:</t>
  </si>
  <si>
    <t>Datum</t>
  </si>
  <si>
    <t>Erklärung:</t>
  </si>
  <si>
    <t>Referat 5100</t>
  </si>
  <si>
    <t>ggf. Adresszusatz</t>
  </si>
  <si>
    <t xml:space="preserve">Daten zum Dienst/ Maßnahmeträger  (Antragsteller)                                           </t>
  </si>
  <si>
    <t>Anschrift</t>
  </si>
  <si>
    <t>Rechtsform des Antragstellers</t>
  </si>
  <si>
    <t>Rechtsgeschäftlich verwantwortlicher Vertreter</t>
  </si>
  <si>
    <t>Spitzenverband:</t>
  </si>
  <si>
    <t>220-</t>
  </si>
  <si>
    <t>Verwendungsnachweis</t>
  </si>
  <si>
    <t>zur gewährten Förderung nach der Förderrichtlinie                           Ambulant Betreutes Wohnen</t>
  </si>
  <si>
    <t>Aktenzeichen (falls bekannt)</t>
  </si>
  <si>
    <t>Für den nachfolgend genannten Dienst/ die Einrichtung</t>
  </si>
  <si>
    <t>werden die Aufwendungen für das ambulant betreute Wohnen</t>
  </si>
  <si>
    <t>im Förderjahr</t>
  </si>
  <si>
    <t>wie folgt nachgewiesen:</t>
  </si>
  <si>
    <t>die Mittel nach den Bestimmungen der Richtlinie des Bezirk Unterfranken zur Errichtung und Finanzierung des Ambulant Betreuten Wohnens verwendet wurden</t>
  </si>
  <si>
    <t>BIC</t>
  </si>
  <si>
    <t>IBAN</t>
  </si>
  <si>
    <t>konkrete Bezeichnung der Einrichtung bzw. des Dienstes; ggf. mit Außenstellen</t>
  </si>
  <si>
    <t xml:space="preserve">Mit der Unterschrfit erklärt der/die Zuwendungsempfänger/in, dass </t>
  </si>
  <si>
    <t xml:space="preserve">Name </t>
  </si>
  <si>
    <t>die Angaben richtig und vollständig sind</t>
  </si>
  <si>
    <t>für die selbe Maßnahme keine weiteren Mittel beim Bezirk Unterfranken in Anspruch genommen wurden</t>
  </si>
  <si>
    <t>dem/r Unterzeichner/in  bekannt ist, dass die Zuwendung im Falle unrichtiger oder unvollständiger Angaben oder ihrer zweckwidrigen Verwendung der Rückforderung und Verzinsung unterliegt</t>
  </si>
  <si>
    <t>die angegebenen Kosten entstanden sind und dabei wirtschaftlich und sparsam verfahren wurde</t>
  </si>
  <si>
    <t>dem/r  Unterzeichner/in bekannt ist, dass die Belege 10 Jahre aufzubewahren sind und diese vom Bezirk Unterfranken jederzeit auf Nachfrage eingesehen werden dürfen</t>
  </si>
  <si>
    <t xml:space="preserve">Rechtsverbindliche Unterschrift des/r Zuwendungsempfänger/in </t>
  </si>
  <si>
    <t>Qualifiaktions- und Beschäftigungsnachweise ( bei Personalveränderungen)</t>
  </si>
  <si>
    <r>
      <t xml:space="preserve">  </t>
    </r>
    <r>
      <rPr>
        <sz val="11"/>
        <color theme="1"/>
        <rFont val="Calibri"/>
        <family val="2"/>
        <scheme val="minor"/>
      </rPr>
      <t>l</t>
    </r>
  </si>
  <si>
    <t>Gesamtübersicht</t>
  </si>
  <si>
    <t xml:space="preserve">Betreutes Wohnen </t>
  </si>
  <si>
    <t>Förderjahr</t>
  </si>
  <si>
    <t>PlatzNr.</t>
  </si>
  <si>
    <t>Monat</t>
  </si>
  <si>
    <t>Regelmäßige Wochenarbeitszeit:</t>
  </si>
  <si>
    <t>Plätze 1/4</t>
  </si>
  <si>
    <t>Plätze 1/5</t>
  </si>
  <si>
    <t>Plätze 1/6</t>
  </si>
  <si>
    <t>Plätze 1/7</t>
  </si>
  <si>
    <t>Plätze 1/8</t>
  </si>
  <si>
    <t>Plätze 1/9</t>
  </si>
  <si>
    <t>Plätze 1/10</t>
  </si>
  <si>
    <t>Plätze 1/11</t>
  </si>
  <si>
    <t>Plätze 1/12</t>
  </si>
  <si>
    <t>Plätze:</t>
  </si>
  <si>
    <t>Planstellen Betreuung:</t>
  </si>
  <si>
    <t>Planstellen Verwaltung:</t>
  </si>
  <si>
    <t>Durchschnittliche Planstellen Betreuung:</t>
  </si>
  <si>
    <t>Durchschnitt Verwaltung:</t>
  </si>
  <si>
    <t>Durchschnitt  Wochenstd. Betreuung:</t>
  </si>
  <si>
    <t>durchschnittliche Wochenstd.</t>
  </si>
  <si>
    <r>
      <rPr>
        <b/>
        <sz val="8"/>
        <rFont val="Calibri"/>
        <family val="2"/>
        <scheme val="minor"/>
      </rPr>
      <t>davon</t>
    </r>
    <r>
      <rPr>
        <b/>
        <sz val="12"/>
        <rFont val="Calibri"/>
        <family val="2"/>
        <scheme val="minor"/>
      </rPr>
      <t xml:space="preserve"> Wochenst. FK: 90 %</t>
    </r>
  </si>
  <si>
    <r>
      <rPr>
        <b/>
        <sz val="8"/>
        <rFont val="Calibri"/>
        <family val="2"/>
        <scheme val="minor"/>
      </rPr>
      <t>davon</t>
    </r>
    <r>
      <rPr>
        <b/>
        <sz val="12"/>
        <rFont val="Calibri"/>
        <family val="2"/>
        <scheme val="minor"/>
      </rPr>
      <t xml:space="preserve"> Budget BüHi: 10 %</t>
    </r>
  </si>
  <si>
    <t>Wochenstd. Verw.Kraft:</t>
  </si>
  <si>
    <t>Personal Fachkraft:</t>
  </si>
  <si>
    <t>Altpersonal Tarifwerk</t>
  </si>
  <si>
    <t>Name</t>
  </si>
  <si>
    <t>Geb. Dat.</t>
  </si>
  <si>
    <t>Verg.Gruppe</t>
  </si>
  <si>
    <t>Grundpauschale lt. Richtlinie</t>
  </si>
  <si>
    <t>VKA</t>
  </si>
  <si>
    <t>B/L</t>
  </si>
  <si>
    <t xml:space="preserve"> </t>
  </si>
  <si>
    <t>Personal Verwaltungskraft:</t>
  </si>
  <si>
    <t>tats. Personaleinsatz Fachkraft:</t>
  </si>
  <si>
    <t>Jahressumme h</t>
  </si>
  <si>
    <t>Jahressumme</t>
  </si>
  <si>
    <t>tats. Personaleinsatz Verwaltung:</t>
  </si>
  <si>
    <t>zuzüglich Bürgerhelferkosten:</t>
  </si>
  <si>
    <t>Kontrolle Budget:</t>
  </si>
  <si>
    <t>zuzüglich Sachkosten:</t>
  </si>
  <si>
    <t>Gesamtsumme:</t>
  </si>
  <si>
    <t xml:space="preserve">abzgl. </t>
  </si>
  <si>
    <t>Vorschusszahlung:</t>
  </si>
  <si>
    <t>durchschnittliche mtl. Kosten pro Betreuungsschlüssel:</t>
  </si>
  <si>
    <t>Schlusszahlung:</t>
  </si>
  <si>
    <t>Fördersumme:</t>
  </si>
  <si>
    <t>Übersicht über den Aufwand für Bürgerhelfer incl. EX-IN für Klienten Bezirk Unterfranken</t>
  </si>
  <si>
    <t>Budget Bürgerhilfe:</t>
  </si>
  <si>
    <t>eingesetzt</t>
  </si>
  <si>
    <t>geleistete Stunden</t>
  </si>
  <si>
    <t>Stunden  gesamt</t>
  </si>
  <si>
    <t>Aufwand gesamt</t>
  </si>
  <si>
    <t>vom</t>
  </si>
  <si>
    <t>bis</t>
  </si>
  <si>
    <t>Bürgerhelfer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</si>
  <si>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</si>
  <si>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</si>
  <si>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</si>
  <si>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</si>
  <si>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</si>
  <si>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</si>
  <si>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</si>
  <si>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</si>
  <si>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</si>
  <si>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</si>
  <si>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</si>
  <si>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</si>
  <si>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EX-IN</t>
  </si>
  <si>
    <t>Übersicht der Aufwendungen für Bürgerhelfer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</si>
</sst>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0.000"/>
    <numFmt numFmtId="165" formatCode="_-* #,##0.00\ [$€-407]_-;\-* #,##0.00\ [$€-407]_-;_-* &quot;-&quot;??\ [$€-407]_-;_-@_-"/>
    <numFmt numFmtId="166" formatCode="dd/mm/yy;@"/>
    <numFmt numFmtId="167" formatCode="#,##0.00\ &quot;€&quot;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4" fillId="0" borderId="0" xfId="0" applyFont="1" applyAlignment="1">
      <alignment horizontal="right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4" fillId="0" borderId="4" xfId="0" applyFont="1" applyBorder="1"/>
    <xf numFmtId="0" fontId="2" fillId="0" borderId="7" xfId="0" applyFont="1" applyBorder="1"/>
    <xf numFmtId="0" fontId="2" fillId="0" borderId="0" xfId="0" applyFont="1" applyBorder="1"/>
    <xf numFmtId="0" fontId="4" fillId="0" borderId="8" xfId="0" applyFont="1" applyBorder="1"/>
    <xf numFmtId="0" fontId="4" fillId="0" borderId="1" xfId="0" applyFont="1" applyBorder="1"/>
    <xf numFmtId="0" fontId="3" fillId="2" borderId="9" xfId="0" applyFont="1" applyFill="1" applyBorder="1"/>
    <xf numFmtId="0" fontId="1" fillId="2" borderId="9" xfId="0" applyFont="1" applyFill="1" applyBorder="1" applyProtection="1">
      <protection locked="0"/>
    </xf>
    <xf numFmtId="0" fontId="2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8" fillId="0" borderId="0" xfId="0" applyFont="1" applyFill="1"/>
    <xf numFmtId="0" fontId="6" fillId="0" borderId="0" xfId="0" applyFont="1" applyBorder="1"/>
    <xf numFmtId="0" fontId="0" fillId="0" borderId="0" xfId="0" applyFont="1" applyBorder="1" applyAlignment="1"/>
    <xf numFmtId="0" fontId="1" fillId="2" borderId="9" xfId="0" applyFont="1" applyFill="1" applyBorder="1" applyAlignment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1" xfId="0" applyFont="1" applyBorder="1" applyAlignment="1"/>
    <xf numFmtId="0" fontId="0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11" fillId="0" borderId="0" xfId="1" applyFont="1" applyFill="1" applyProtection="1"/>
    <xf numFmtId="0" fontId="12" fillId="0" borderId="0" xfId="1" applyFont="1" applyFill="1" applyProtection="1"/>
    <xf numFmtId="0" fontId="12" fillId="0" borderId="0" xfId="1" applyFont="1" applyFill="1" applyBorder="1" applyAlignment="1" applyProtection="1">
      <alignment horizontal="center"/>
    </xf>
    <xf numFmtId="0" fontId="12" fillId="0" borderId="0" xfId="1" applyFont="1" applyProtection="1"/>
    <xf numFmtId="0" fontId="12" fillId="0" borderId="0" xfId="1" applyFont="1" applyFill="1" applyAlignment="1" applyProtection="1"/>
    <xf numFmtId="0" fontId="14" fillId="0" borderId="0" xfId="1" applyFont="1" applyProtection="1"/>
    <xf numFmtId="0" fontId="14" fillId="0" borderId="0" xfId="1" applyFont="1" applyBorder="1" applyProtection="1"/>
    <xf numFmtId="0" fontId="14" fillId="0" borderId="0" xfId="1" applyFont="1" applyFill="1" applyBorder="1" applyProtection="1"/>
    <xf numFmtId="0" fontId="15" fillId="0" borderId="9" xfId="1" applyFont="1" applyBorder="1" applyProtection="1"/>
    <xf numFmtId="0" fontId="16" fillId="0" borderId="14" xfId="1" applyFont="1" applyBorder="1" applyProtection="1"/>
    <xf numFmtId="0" fontId="16" fillId="0" borderId="15" xfId="1" applyFont="1" applyBorder="1" applyAlignment="1" applyProtection="1">
      <alignment horizontal="center"/>
    </xf>
    <xf numFmtId="0" fontId="16" fillId="0" borderId="16" xfId="1" applyFont="1" applyBorder="1" applyAlignment="1" applyProtection="1">
      <alignment horizontal="center"/>
    </xf>
    <xf numFmtId="0" fontId="16" fillId="0" borderId="17" xfId="1" applyFont="1" applyBorder="1" applyAlignment="1" applyProtection="1">
      <alignment horizontal="center"/>
    </xf>
    <xf numFmtId="0" fontId="16" fillId="0" borderId="18" xfId="1" applyFont="1" applyBorder="1" applyAlignment="1" applyProtection="1">
      <alignment horizontal="center"/>
    </xf>
    <xf numFmtId="0" fontId="16" fillId="0" borderId="0" xfId="1" applyFont="1" applyBorder="1" applyAlignment="1" applyProtection="1">
      <alignment horizontal="center"/>
    </xf>
    <xf numFmtId="0" fontId="15" fillId="0" borderId="0" xfId="1" applyFont="1" applyFill="1" applyBorder="1" applyProtection="1"/>
    <xf numFmtId="0" fontId="15" fillId="0" borderId="0" xfId="1" applyFont="1" applyFill="1" applyBorder="1" applyAlignment="1" applyProtection="1">
      <alignment horizontal="left"/>
    </xf>
    <xf numFmtId="0" fontId="15" fillId="0" borderId="0" xfId="1" applyFont="1" applyBorder="1" applyProtection="1"/>
    <xf numFmtId="0" fontId="15" fillId="0" borderId="0" xfId="1" applyFont="1" applyProtection="1"/>
    <xf numFmtId="0" fontId="15" fillId="0" borderId="19" xfId="1" applyFont="1" applyBorder="1" applyProtection="1"/>
    <xf numFmtId="0" fontId="16" fillId="0" borderId="20" xfId="1" applyFont="1" applyBorder="1" applyAlignment="1" applyProtection="1">
      <alignment horizontal="center"/>
    </xf>
    <xf numFmtId="0" fontId="16" fillId="0" borderId="21" xfId="1" applyFont="1" applyBorder="1" applyAlignment="1" applyProtection="1">
      <alignment horizontal="center"/>
    </xf>
    <xf numFmtId="0" fontId="16" fillId="0" borderId="22" xfId="1" applyFont="1" applyBorder="1" applyAlignment="1" applyProtection="1">
      <alignment horizontal="center"/>
    </xf>
    <xf numFmtId="0" fontId="16" fillId="0" borderId="23" xfId="1" applyFont="1" applyBorder="1" applyAlignment="1" applyProtection="1">
      <alignment horizontal="center"/>
    </xf>
    <xf numFmtId="0" fontId="15" fillId="2" borderId="24" xfId="1" applyFont="1" applyFill="1" applyBorder="1" applyAlignment="1" applyProtection="1">
      <alignment horizontal="center"/>
      <protection locked="0"/>
    </xf>
    <xf numFmtId="0" fontId="14" fillId="0" borderId="9" xfId="1" applyFont="1" applyBorder="1" applyProtection="1"/>
    <xf numFmtId="13" fontId="14" fillId="0" borderId="25" xfId="1" applyNumberFormat="1" applyFont="1" applyBorder="1" applyProtection="1"/>
    <xf numFmtId="13" fontId="14" fillId="0" borderId="26" xfId="1" applyNumberFormat="1" applyFont="1" applyBorder="1" applyProtection="1"/>
    <xf numFmtId="13" fontId="14" fillId="0" borderId="27" xfId="1" applyNumberFormat="1" applyFont="1" applyBorder="1" applyProtection="1"/>
    <xf numFmtId="13" fontId="14" fillId="0" borderId="28" xfId="1" applyNumberFormat="1" applyFont="1" applyBorder="1" applyProtection="1"/>
    <xf numFmtId="13" fontId="14" fillId="0" borderId="0" xfId="1" applyNumberFormat="1" applyFont="1" applyBorder="1" applyProtection="1"/>
    <xf numFmtId="0" fontId="13" fillId="2" borderId="9" xfId="1" applyFont="1" applyFill="1" applyBorder="1" applyProtection="1">
      <protection locked="0"/>
    </xf>
    <xf numFmtId="0" fontId="13" fillId="0" borderId="11" xfId="1" applyFont="1" applyFill="1" applyBorder="1" applyAlignment="1" applyProtection="1">
      <alignment horizontal="center"/>
      <protection locked="0"/>
    </xf>
    <xf numFmtId="13" fontId="13" fillId="2" borderId="9" xfId="1" applyNumberFormat="1" applyFont="1" applyFill="1" applyBorder="1" applyAlignment="1" applyProtection="1">
      <alignment horizontal="center" vertical="center"/>
      <protection locked="0"/>
    </xf>
    <xf numFmtId="13" fontId="12" fillId="0" borderId="0" xfId="1" applyNumberFormat="1" applyFont="1" applyFill="1" applyBorder="1" applyProtection="1"/>
    <xf numFmtId="0" fontId="12" fillId="0" borderId="0" xfId="1" applyFont="1" applyFill="1" applyBorder="1" applyProtection="1"/>
    <xf numFmtId="0" fontId="13" fillId="0" borderId="11" xfId="1" applyFont="1" applyBorder="1" applyAlignment="1" applyProtection="1">
      <alignment horizontal="center"/>
      <protection locked="0"/>
    </xf>
    <xf numFmtId="13" fontId="12" fillId="0" borderId="0" xfId="1" applyNumberFormat="1" applyFont="1" applyBorder="1" applyAlignment="1" applyProtection="1">
      <alignment wrapText="1"/>
    </xf>
    <xf numFmtId="0" fontId="12" fillId="0" borderId="0" xfId="1" applyFont="1" applyBorder="1" applyProtection="1"/>
    <xf numFmtId="0" fontId="13" fillId="0" borderId="29" xfId="1" applyFont="1" applyFill="1" applyBorder="1" applyAlignment="1" applyProtection="1">
      <alignment horizontal="center"/>
      <protection locked="0"/>
    </xf>
    <xf numFmtId="13" fontId="13" fillId="2" borderId="30" xfId="1" applyNumberFormat="1" applyFont="1" applyFill="1" applyBorder="1" applyAlignment="1" applyProtection="1">
      <alignment horizontal="center" vertical="center"/>
      <protection locked="0"/>
    </xf>
    <xf numFmtId="13" fontId="13" fillId="2" borderId="12" xfId="1" applyNumberFormat="1" applyFont="1" applyFill="1" applyBorder="1" applyAlignment="1" applyProtection="1">
      <alignment horizontal="center" vertical="center"/>
      <protection locked="0"/>
    </xf>
    <xf numFmtId="13" fontId="13" fillId="2" borderId="10" xfId="1" applyNumberFormat="1" applyFont="1" applyFill="1" applyBorder="1" applyAlignment="1" applyProtection="1">
      <alignment horizontal="center" vertical="center"/>
      <protection locked="0"/>
    </xf>
    <xf numFmtId="13" fontId="12" fillId="0" borderId="0" xfId="1" applyNumberFormat="1" applyFont="1" applyBorder="1" applyProtection="1"/>
    <xf numFmtId="0" fontId="13" fillId="0" borderId="31" xfId="1" applyFont="1" applyBorder="1" applyAlignment="1" applyProtection="1">
      <alignment horizontal="center"/>
      <protection locked="0"/>
    </xf>
    <xf numFmtId="13" fontId="13" fillId="2" borderId="32" xfId="1" applyNumberFormat="1" applyFont="1" applyFill="1" applyBorder="1" applyAlignment="1" applyProtection="1">
      <alignment horizontal="center" vertical="center"/>
      <protection locked="0"/>
    </xf>
    <xf numFmtId="13" fontId="13" fillId="2" borderId="33" xfId="1" applyNumberFormat="1" applyFont="1" applyFill="1" applyBorder="1" applyAlignment="1" applyProtection="1">
      <alignment horizontal="center" vertical="center"/>
      <protection locked="0"/>
    </xf>
    <xf numFmtId="13" fontId="13" fillId="2" borderId="34" xfId="1" applyNumberFormat="1" applyFont="1" applyFill="1" applyBorder="1" applyAlignment="1" applyProtection="1">
      <alignment horizontal="center" vertical="center"/>
      <protection locked="0"/>
    </xf>
    <xf numFmtId="13" fontId="13" fillId="2" borderId="35" xfId="1" applyNumberFormat="1" applyFont="1" applyFill="1" applyBorder="1" applyAlignment="1" applyProtection="1">
      <alignment horizontal="center" vertical="center"/>
      <protection locked="0"/>
    </xf>
    <xf numFmtId="13" fontId="13" fillId="2" borderId="36" xfId="1" applyNumberFormat="1" applyFont="1" applyFill="1" applyBorder="1" applyAlignment="1" applyProtection="1">
      <alignment horizontal="center" vertical="center"/>
      <protection locked="0"/>
    </xf>
    <xf numFmtId="0" fontId="12" fillId="0" borderId="37" xfId="1" applyFont="1" applyBorder="1" applyProtection="1"/>
    <xf numFmtId="0" fontId="12" fillId="0" borderId="11" xfId="1" applyFont="1" applyBorder="1" applyProtection="1"/>
    <xf numFmtId="0" fontId="13" fillId="0" borderId="38" xfId="1" applyFont="1" applyBorder="1" applyAlignment="1" applyProtection="1">
      <alignment horizontal="center"/>
      <protection locked="0"/>
    </xf>
    <xf numFmtId="13" fontId="13" fillId="2" borderId="39" xfId="1" applyNumberFormat="1" applyFont="1" applyFill="1" applyBorder="1" applyAlignment="1" applyProtection="1">
      <alignment horizontal="center" vertical="center"/>
      <protection locked="0"/>
    </xf>
    <xf numFmtId="13" fontId="13" fillId="2" borderId="38" xfId="1" applyNumberFormat="1" applyFont="1" applyFill="1" applyBorder="1" applyAlignment="1" applyProtection="1">
      <alignment horizontal="center" vertical="center"/>
      <protection locked="0"/>
    </xf>
    <xf numFmtId="13" fontId="13" fillId="2" borderId="40" xfId="1" applyNumberFormat="1" applyFont="1" applyFill="1" applyBorder="1" applyAlignment="1" applyProtection="1">
      <alignment horizontal="center" vertical="center"/>
      <protection locked="0"/>
    </xf>
    <xf numFmtId="13" fontId="13" fillId="2" borderId="41" xfId="1" applyNumberFormat="1" applyFont="1" applyFill="1" applyBorder="1" applyAlignment="1" applyProtection="1">
      <alignment horizontal="center" vertical="center"/>
      <protection locked="0"/>
    </xf>
    <xf numFmtId="0" fontId="13" fillId="0" borderId="12" xfId="1" applyFont="1" applyBorder="1" applyAlignment="1" applyProtection="1">
      <alignment horizontal="center"/>
      <protection locked="0"/>
    </xf>
    <xf numFmtId="0" fontId="13" fillId="0" borderId="9" xfId="1" applyFont="1" applyBorder="1" applyProtection="1"/>
    <xf numFmtId="0" fontId="13" fillId="0" borderId="37" xfId="1" applyFont="1" applyBorder="1" applyAlignment="1" applyProtection="1">
      <alignment horizontal="center"/>
    </xf>
    <xf numFmtId="13" fontId="12" fillId="0" borderId="42" xfId="1" applyNumberFormat="1" applyFont="1" applyBorder="1" applyAlignment="1" applyProtection="1"/>
    <xf numFmtId="13" fontId="12" fillId="0" borderId="43" xfId="1" applyNumberFormat="1" applyFont="1" applyBorder="1" applyAlignment="1" applyProtection="1"/>
    <xf numFmtId="13" fontId="12" fillId="0" borderId="44" xfId="1" applyNumberFormat="1" applyFont="1" applyBorder="1" applyAlignment="1" applyProtection="1"/>
    <xf numFmtId="13" fontId="12" fillId="0" borderId="45" xfId="1" applyNumberFormat="1" applyFont="1" applyBorder="1" applyAlignment="1" applyProtection="1"/>
    <xf numFmtId="0" fontId="17" fillId="0" borderId="0" xfId="1" applyFont="1" applyProtection="1"/>
    <xf numFmtId="0" fontId="17" fillId="0" borderId="25" xfId="1" applyFont="1" applyBorder="1" applyProtection="1"/>
    <xf numFmtId="0" fontId="17" fillId="0" borderId="26" xfId="1" applyFont="1" applyBorder="1" applyProtection="1"/>
    <xf numFmtId="0" fontId="17" fillId="0" borderId="27" xfId="1" applyFont="1" applyBorder="1" applyProtection="1"/>
    <xf numFmtId="0" fontId="17" fillId="0" borderId="46" xfId="1" applyFont="1" applyBorder="1" applyProtection="1"/>
    <xf numFmtId="0" fontId="17" fillId="0" borderId="0" xfId="1" applyFont="1" applyBorder="1" applyProtection="1"/>
    <xf numFmtId="0" fontId="17" fillId="0" borderId="0" xfId="1" applyFont="1" applyFill="1" applyBorder="1" applyProtection="1"/>
    <xf numFmtId="1" fontId="12" fillId="0" borderId="25" xfId="1" applyNumberFormat="1" applyFont="1" applyBorder="1" applyAlignment="1" applyProtection="1">
      <alignment horizontal="center"/>
    </xf>
    <xf numFmtId="1" fontId="12" fillId="0" borderId="26" xfId="1" applyNumberFormat="1" applyFont="1" applyBorder="1" applyAlignment="1" applyProtection="1">
      <alignment horizontal="center"/>
    </xf>
    <xf numFmtId="1" fontId="12" fillId="0" borderId="27" xfId="1" applyNumberFormat="1" applyFont="1" applyBorder="1" applyAlignment="1" applyProtection="1">
      <alignment horizontal="center"/>
    </xf>
    <xf numFmtId="1" fontId="12" fillId="0" borderId="46" xfId="1" applyNumberFormat="1" applyFont="1" applyBorder="1" applyAlignment="1" applyProtection="1">
      <alignment horizontal="center"/>
    </xf>
    <xf numFmtId="1" fontId="12" fillId="0" borderId="0" xfId="1" applyNumberFormat="1" applyFont="1" applyFill="1" applyBorder="1" applyAlignment="1" applyProtection="1">
      <alignment horizontal="center"/>
    </xf>
    <xf numFmtId="1" fontId="12" fillId="0" borderId="0" xfId="1" applyNumberFormat="1" applyFont="1" applyBorder="1" applyAlignment="1" applyProtection="1">
      <alignment horizontal="center"/>
    </xf>
    <xf numFmtId="1" fontId="12" fillId="0" borderId="0" xfId="1" applyNumberFormat="1" applyFont="1" applyFill="1" applyBorder="1" applyAlignment="1" applyProtection="1">
      <alignment horizontal="center" wrapText="1"/>
    </xf>
    <xf numFmtId="0" fontId="12" fillId="0" borderId="25" xfId="1" applyFont="1" applyBorder="1" applyProtection="1"/>
    <xf numFmtId="0" fontId="12" fillId="0" borderId="26" xfId="1" applyFont="1" applyBorder="1" applyProtection="1"/>
    <xf numFmtId="0" fontId="12" fillId="0" borderId="27" xfId="1" applyFont="1" applyBorder="1" applyProtection="1"/>
    <xf numFmtId="0" fontId="12" fillId="0" borderId="46" xfId="1" applyFont="1" applyBorder="1" applyProtection="1"/>
    <xf numFmtId="0" fontId="13" fillId="0" borderId="0" xfId="1" applyFont="1" applyFill="1" applyProtection="1"/>
    <xf numFmtId="1" fontId="13" fillId="0" borderId="25" xfId="1" applyNumberFormat="1" applyFont="1" applyFill="1" applyBorder="1" applyAlignment="1" applyProtection="1">
      <alignment horizontal="center"/>
    </xf>
    <xf numFmtId="1" fontId="13" fillId="0" borderId="26" xfId="1" applyNumberFormat="1" applyFont="1" applyFill="1" applyBorder="1" applyAlignment="1" applyProtection="1">
      <alignment horizontal="center"/>
    </xf>
    <xf numFmtId="1" fontId="13" fillId="0" borderId="27" xfId="1" applyNumberFormat="1" applyFont="1" applyFill="1" applyBorder="1" applyAlignment="1" applyProtection="1">
      <alignment horizontal="center"/>
    </xf>
    <xf numFmtId="1" fontId="13" fillId="0" borderId="46" xfId="1" applyNumberFormat="1" applyFont="1" applyFill="1" applyBorder="1" applyAlignment="1" applyProtection="1">
      <alignment horizontal="center"/>
    </xf>
    <xf numFmtId="0" fontId="13" fillId="0" borderId="0" xfId="1" applyFont="1" applyFill="1" applyAlignment="1" applyProtection="1">
      <alignment horizontal="center"/>
    </xf>
    <xf numFmtId="13" fontId="18" fillId="0" borderId="0" xfId="1" applyNumberFormat="1" applyFont="1" applyProtection="1"/>
    <xf numFmtId="13" fontId="12" fillId="0" borderId="0" xfId="1" applyNumberFormat="1" applyFont="1" applyProtection="1"/>
    <xf numFmtId="2" fontId="12" fillId="0" borderId="25" xfId="1" applyNumberFormat="1" applyFont="1" applyBorder="1" applyProtection="1"/>
    <xf numFmtId="2" fontId="12" fillId="0" borderId="46" xfId="1" applyNumberFormat="1" applyFont="1" applyBorder="1" applyProtection="1"/>
    <xf numFmtId="164" fontId="12" fillId="0" borderId="0" xfId="1" applyNumberFormat="1" applyFont="1" applyBorder="1" applyProtection="1"/>
    <xf numFmtId="2" fontId="18" fillId="0" borderId="25" xfId="1" applyNumberFormat="1" applyFont="1" applyBorder="1" applyProtection="1"/>
    <xf numFmtId="2" fontId="18" fillId="0" borderId="46" xfId="1" applyNumberFormat="1" applyFont="1" applyBorder="1" applyProtection="1"/>
    <xf numFmtId="0" fontId="18" fillId="0" borderId="0" xfId="1" applyFont="1" applyBorder="1" applyProtection="1"/>
    <xf numFmtId="0" fontId="18" fillId="0" borderId="0" xfId="1" applyFont="1" applyFill="1" applyProtection="1"/>
    <xf numFmtId="0" fontId="18" fillId="0" borderId="0" xfId="1" applyFont="1" applyProtection="1"/>
    <xf numFmtId="13" fontId="12" fillId="0" borderId="25" xfId="1" applyNumberFormat="1" applyFont="1" applyBorder="1" applyProtection="1"/>
    <xf numFmtId="13" fontId="12" fillId="0" borderId="26" xfId="1" applyNumberFormat="1" applyFont="1" applyBorder="1" applyProtection="1"/>
    <xf numFmtId="13" fontId="12" fillId="0" borderId="27" xfId="1" applyNumberFormat="1" applyFont="1" applyBorder="1" applyProtection="1"/>
    <xf numFmtId="13" fontId="12" fillId="0" borderId="46" xfId="1" applyNumberFormat="1" applyFont="1" applyBorder="1" applyProtection="1"/>
    <xf numFmtId="0" fontId="13" fillId="3" borderId="40" xfId="1" applyFont="1" applyFill="1" applyBorder="1" applyProtection="1"/>
    <xf numFmtId="0" fontId="13" fillId="3" borderId="13" xfId="1" applyFont="1" applyFill="1" applyBorder="1" applyProtection="1"/>
    <xf numFmtId="2" fontId="13" fillId="3" borderId="39" xfId="1" applyNumberFormat="1" applyFont="1" applyFill="1" applyBorder="1" applyProtection="1"/>
    <xf numFmtId="2" fontId="13" fillId="3" borderId="47" xfId="1" applyNumberFormat="1" applyFont="1" applyFill="1" applyBorder="1" applyProtection="1"/>
    <xf numFmtId="2" fontId="13" fillId="3" borderId="13" xfId="1" applyNumberFormat="1" applyFont="1" applyFill="1" applyBorder="1" applyProtection="1"/>
    <xf numFmtId="2" fontId="13" fillId="3" borderId="40" xfId="1" applyNumberFormat="1" applyFont="1" applyFill="1" applyBorder="1" applyProtection="1"/>
    <xf numFmtId="2" fontId="13" fillId="3" borderId="41" xfId="1" applyNumberFormat="1" applyFont="1" applyFill="1" applyBorder="1" applyProtection="1"/>
    <xf numFmtId="164" fontId="13" fillId="0" borderId="0" xfId="1" applyNumberFormat="1" applyFont="1" applyFill="1" applyProtection="1"/>
    <xf numFmtId="0" fontId="13" fillId="0" borderId="0" xfId="1" applyFont="1" applyProtection="1"/>
    <xf numFmtId="0" fontId="13" fillId="4" borderId="44" xfId="1" applyFont="1" applyFill="1" applyBorder="1" applyProtection="1"/>
    <xf numFmtId="0" fontId="13" fillId="4" borderId="37" xfId="1" applyFont="1" applyFill="1" applyBorder="1" applyProtection="1"/>
    <xf numFmtId="2" fontId="13" fillId="4" borderId="42" xfId="1" applyNumberFormat="1" applyFont="1" applyFill="1" applyBorder="1" applyProtection="1"/>
    <xf numFmtId="2" fontId="13" fillId="4" borderId="43" xfId="1" applyNumberFormat="1" applyFont="1" applyFill="1" applyBorder="1" applyProtection="1"/>
    <xf numFmtId="2" fontId="13" fillId="4" borderId="44" xfId="1" applyNumberFormat="1" applyFont="1" applyFill="1" applyBorder="1" applyProtection="1"/>
    <xf numFmtId="2" fontId="13" fillId="4" borderId="45" xfId="1" applyNumberFormat="1" applyFont="1" applyFill="1" applyBorder="1" applyProtection="1"/>
    <xf numFmtId="0" fontId="13" fillId="5" borderId="0" xfId="1" applyFont="1" applyFill="1" applyProtection="1"/>
    <xf numFmtId="2" fontId="17" fillId="0" borderId="0" xfId="1" applyNumberFormat="1" applyFont="1" applyFill="1" applyBorder="1" applyProtection="1"/>
    <xf numFmtId="0" fontId="17" fillId="6" borderId="0" xfId="1" applyFont="1" applyFill="1" applyProtection="1"/>
    <xf numFmtId="2" fontId="17" fillId="6" borderId="0" xfId="1" applyNumberFormat="1" applyFont="1" applyFill="1" applyBorder="1" applyProtection="1"/>
    <xf numFmtId="0" fontId="17" fillId="0" borderId="0" xfId="1" applyFont="1" applyFill="1" applyProtection="1"/>
    <xf numFmtId="2" fontId="17" fillId="0" borderId="0" xfId="1" applyNumberFormat="1" applyFont="1" applyBorder="1" applyProtection="1"/>
    <xf numFmtId="164" fontId="17" fillId="0" borderId="0" xfId="1" applyNumberFormat="1" applyFont="1" applyBorder="1" applyProtection="1"/>
    <xf numFmtId="0" fontId="19" fillId="0" borderId="0" xfId="1" applyFont="1" applyBorder="1" applyProtection="1"/>
    <xf numFmtId="0" fontId="20" fillId="0" borderId="0" xfId="1" applyNumberFormat="1" applyFont="1" applyBorder="1" applyAlignment="1" applyProtection="1">
      <alignment horizontal="center"/>
    </xf>
    <xf numFmtId="2" fontId="19" fillId="7" borderId="24" xfId="1" applyNumberFormat="1" applyFont="1" applyFill="1" applyBorder="1" applyProtection="1"/>
    <xf numFmtId="2" fontId="19" fillId="0" borderId="0" xfId="1" applyNumberFormat="1" applyFont="1" applyBorder="1" applyProtection="1"/>
    <xf numFmtId="2" fontId="19" fillId="0" borderId="24" xfId="1" applyNumberFormat="1" applyFont="1" applyBorder="1" applyProtection="1"/>
    <xf numFmtId="0" fontId="14" fillId="0" borderId="0" xfId="1" applyFont="1" applyFill="1" applyProtection="1"/>
    <xf numFmtId="0" fontId="13" fillId="8" borderId="0" xfId="1" applyFont="1" applyFill="1" applyBorder="1" applyAlignment="1" applyProtection="1">
      <alignment vertical="center"/>
    </xf>
    <xf numFmtId="0" fontId="22" fillId="0" borderId="0" xfId="1" applyFont="1" applyProtection="1"/>
    <xf numFmtId="0" fontId="22" fillId="2" borderId="0" xfId="1" applyFont="1" applyFill="1" applyProtection="1">
      <protection locked="0"/>
    </xf>
    <xf numFmtId="164" fontId="13" fillId="0" borderId="0" xfId="1" applyNumberFormat="1" applyFont="1" applyFill="1" applyBorder="1" applyProtection="1"/>
    <xf numFmtId="0" fontId="19" fillId="2" borderId="24" xfId="1" applyFont="1" applyFill="1" applyBorder="1" applyAlignment="1" applyProtection="1">
      <alignment horizontal="left"/>
      <protection locked="0"/>
    </xf>
    <xf numFmtId="14" fontId="19" fillId="2" borderId="24" xfId="1" applyNumberFormat="1" applyFont="1" applyFill="1" applyBorder="1" applyProtection="1">
      <protection locked="0"/>
    </xf>
    <xf numFmtId="164" fontId="19" fillId="0" borderId="0" xfId="1" applyNumberFormat="1" applyFont="1" applyBorder="1" applyProtection="1"/>
    <xf numFmtId="164" fontId="20" fillId="0" borderId="0" xfId="1" applyNumberFormat="1" applyFont="1" applyProtection="1"/>
    <xf numFmtId="14" fontId="17" fillId="2" borderId="24" xfId="1" applyNumberFormat="1" applyFont="1" applyFill="1" applyBorder="1" applyProtection="1">
      <protection locked="0"/>
    </xf>
    <xf numFmtId="0" fontId="19" fillId="2" borderId="24" xfId="1" applyFont="1" applyFill="1" applyBorder="1" applyProtection="1">
      <protection locked="0"/>
    </xf>
    <xf numFmtId="0" fontId="17" fillId="2" borderId="24" xfId="1" applyFont="1" applyFill="1" applyBorder="1" applyProtection="1">
      <protection locked="0"/>
    </xf>
    <xf numFmtId="0" fontId="17" fillId="2" borderId="24" xfId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 applyProtection="1">
      <alignment horizontal="center"/>
    </xf>
    <xf numFmtId="0" fontId="20" fillId="0" borderId="0" xfId="1" applyFont="1" applyFill="1" applyAlignment="1" applyProtection="1">
      <alignment horizontal="center"/>
    </xf>
    <xf numFmtId="0" fontId="14" fillId="0" borderId="0" xfId="1" applyFont="1" applyFill="1" applyAlignment="1" applyProtection="1">
      <alignment horizontal="center"/>
    </xf>
    <xf numFmtId="0" fontId="19" fillId="0" borderId="0" xfId="1" applyFont="1" applyFill="1" applyProtection="1"/>
    <xf numFmtId="0" fontId="12" fillId="8" borderId="0" xfId="1" applyFont="1" applyFill="1" applyProtection="1"/>
    <xf numFmtId="164" fontId="19" fillId="0" borderId="0" xfId="1" applyNumberFormat="1" applyFont="1" applyFill="1" applyProtection="1"/>
    <xf numFmtId="164" fontId="20" fillId="0" borderId="0" xfId="1" applyNumberFormat="1" applyFont="1" applyFill="1" applyProtection="1"/>
    <xf numFmtId="165" fontId="12" fillId="0" borderId="0" xfId="1" applyNumberFormat="1" applyFont="1" applyBorder="1" applyAlignment="1" applyProtection="1"/>
    <xf numFmtId="0" fontId="12" fillId="0" borderId="0" xfId="1" applyFont="1" applyBorder="1" applyAlignment="1" applyProtection="1"/>
    <xf numFmtId="0" fontId="20" fillId="0" borderId="0" xfId="1" applyNumberFormat="1" applyFont="1" applyAlignment="1" applyProtection="1">
      <alignment horizontal="center"/>
    </xf>
    <xf numFmtId="164" fontId="17" fillId="0" borderId="0" xfId="1" applyNumberFormat="1" applyFont="1" applyProtection="1"/>
    <xf numFmtId="164" fontId="13" fillId="0" borderId="0" xfId="1" applyNumberFormat="1" applyFont="1" applyProtection="1"/>
    <xf numFmtId="2" fontId="19" fillId="2" borderId="24" xfId="1" applyNumberFormat="1" applyFont="1" applyFill="1" applyBorder="1" applyAlignment="1" applyProtection="1">
      <alignment horizontal="center" vertical="center"/>
      <protection locked="0"/>
    </xf>
    <xf numFmtId="2" fontId="17" fillId="0" borderId="0" xfId="1" applyNumberFormat="1" applyFont="1" applyAlignment="1" applyProtection="1">
      <alignment horizontal="center"/>
    </xf>
    <xf numFmtId="165" fontId="13" fillId="0" borderId="0" xfId="1" applyNumberFormat="1" applyFont="1" applyProtection="1"/>
    <xf numFmtId="0" fontId="14" fillId="9" borderId="0" xfId="1" applyFont="1" applyFill="1" applyProtection="1"/>
    <xf numFmtId="2" fontId="17" fillId="7" borderId="24" xfId="1" applyNumberFormat="1" applyFont="1" applyFill="1" applyBorder="1" applyProtection="1"/>
    <xf numFmtId="164" fontId="14" fillId="0" borderId="0" xfId="1" applyNumberFormat="1" applyFont="1" applyProtection="1"/>
    <xf numFmtId="164" fontId="17" fillId="0" borderId="0" xfId="1" applyNumberFormat="1" applyFont="1" applyAlignment="1" applyProtection="1">
      <alignment wrapText="1"/>
    </xf>
    <xf numFmtId="2" fontId="19" fillId="2" borderId="24" xfId="1" applyNumberFormat="1" applyFont="1" applyFill="1" applyBorder="1" applyAlignment="1" applyProtection="1">
      <protection locked="0"/>
    </xf>
    <xf numFmtId="2" fontId="17" fillId="2" borderId="24" xfId="1" applyNumberFormat="1" applyFont="1" applyFill="1" applyBorder="1" applyAlignment="1" applyProtection="1">
      <protection locked="0"/>
    </xf>
    <xf numFmtId="2" fontId="17" fillId="0" borderId="24" xfId="1" applyNumberFormat="1" applyFont="1" applyBorder="1" applyProtection="1"/>
    <xf numFmtId="0" fontId="17" fillId="0" borderId="0" xfId="1" applyFont="1" applyFill="1" applyBorder="1" applyAlignment="1" applyProtection="1">
      <alignment horizontal="left"/>
    </xf>
    <xf numFmtId="0" fontId="17" fillId="0" borderId="0" xfId="1" applyFont="1" applyFill="1" applyBorder="1" applyAlignment="1" applyProtection="1"/>
    <xf numFmtId="164" fontId="19" fillId="0" borderId="0" xfId="1" applyNumberFormat="1" applyFont="1" applyFill="1" applyBorder="1" applyAlignment="1" applyProtection="1"/>
    <xf numFmtId="165" fontId="17" fillId="0" borderId="0" xfId="1" applyNumberFormat="1" applyFont="1" applyFill="1" applyBorder="1" applyProtection="1"/>
    <xf numFmtId="165" fontId="13" fillId="2" borderId="24" xfId="1" applyNumberFormat="1" applyFont="1" applyFill="1" applyBorder="1" applyProtection="1">
      <protection locked="0"/>
    </xf>
    <xf numFmtId="0" fontId="19" fillId="0" borderId="40" xfId="1" applyFont="1" applyFill="1" applyBorder="1" applyProtection="1"/>
    <xf numFmtId="0" fontId="14" fillId="0" borderId="38" xfId="1" applyFont="1" applyFill="1" applyBorder="1" applyProtection="1"/>
    <xf numFmtId="165" fontId="14" fillId="0" borderId="27" xfId="1" applyNumberFormat="1" applyFont="1" applyFill="1" applyBorder="1" applyProtection="1"/>
    <xf numFmtId="0" fontId="14" fillId="0" borderId="26" xfId="1" applyFont="1" applyFill="1" applyBorder="1" applyProtection="1"/>
    <xf numFmtId="0" fontId="14" fillId="0" borderId="44" xfId="1" applyFont="1" applyFill="1" applyBorder="1" applyProtection="1"/>
    <xf numFmtId="0" fontId="14" fillId="0" borderId="43" xfId="1" applyFont="1" applyFill="1" applyBorder="1" applyProtection="1"/>
    <xf numFmtId="165" fontId="19" fillId="0" borderId="48" xfId="1" applyNumberFormat="1" applyFont="1" applyBorder="1" applyProtection="1"/>
    <xf numFmtId="165" fontId="19" fillId="0" borderId="50" xfId="1" applyNumberFormat="1" applyFont="1" applyBorder="1" applyProtection="1"/>
    <xf numFmtId="165" fontId="19" fillId="0" borderId="49" xfId="1" applyNumberFormat="1" applyFont="1" applyBorder="1" applyProtection="1"/>
    <xf numFmtId="0" fontId="13" fillId="0" borderId="0" xfId="1" applyFont="1" applyBorder="1" applyProtection="1"/>
    <xf numFmtId="165" fontId="16" fillId="0" borderId="0" xfId="2" applyNumberFormat="1" applyFont="1" applyBorder="1" applyProtection="1"/>
    <xf numFmtId="0" fontId="14" fillId="0" borderId="40" xfId="1" applyFont="1" applyFill="1" applyBorder="1" applyProtection="1"/>
    <xf numFmtId="0" fontId="14" fillId="0" borderId="13" xfId="1" applyFont="1" applyFill="1" applyBorder="1" applyProtection="1"/>
    <xf numFmtId="164" fontId="14" fillId="0" borderId="13" xfId="1" applyNumberFormat="1" applyFont="1" applyFill="1" applyBorder="1" applyProtection="1"/>
    <xf numFmtId="164" fontId="14" fillId="0" borderId="38" xfId="1" applyNumberFormat="1" applyFont="1" applyFill="1" applyBorder="1" applyProtection="1"/>
    <xf numFmtId="164" fontId="13" fillId="0" borderId="0" xfId="1" applyNumberFormat="1" applyFont="1" applyBorder="1" applyProtection="1"/>
    <xf numFmtId="165" fontId="16" fillId="2" borderId="24" xfId="2" applyNumberFormat="1" applyFont="1" applyFill="1" applyBorder="1" applyProtection="1">
      <protection locked="0"/>
    </xf>
    <xf numFmtId="0" fontId="13" fillId="0" borderId="27" xfId="1" applyFont="1" applyFill="1" applyBorder="1" applyProtection="1"/>
    <xf numFmtId="0" fontId="12" fillId="0" borderId="26" xfId="1" applyFont="1" applyFill="1" applyBorder="1" applyProtection="1"/>
    <xf numFmtId="0" fontId="16" fillId="0" borderId="0" xfId="1" applyFont="1" applyBorder="1" applyProtection="1"/>
    <xf numFmtId="13" fontId="23" fillId="0" borderId="27" xfId="1" applyNumberFormat="1" applyFont="1" applyFill="1" applyBorder="1" applyProtection="1"/>
    <xf numFmtId="165" fontId="13" fillId="0" borderId="0" xfId="1" applyNumberFormat="1" applyFont="1" applyFill="1" applyBorder="1" applyProtection="1"/>
    <xf numFmtId="0" fontId="16" fillId="8" borderId="48" xfId="1" applyFont="1" applyFill="1" applyBorder="1" applyProtection="1"/>
    <xf numFmtId="165" fontId="16" fillId="8" borderId="49" xfId="2" applyNumberFormat="1" applyFont="1" applyFill="1" applyBorder="1" applyProtection="1"/>
    <xf numFmtId="0" fontId="16" fillId="10" borderId="48" xfId="1" applyFont="1" applyFill="1" applyBorder="1" applyProtection="1"/>
    <xf numFmtId="165" fontId="16" fillId="10" borderId="49" xfId="1" applyNumberFormat="1" applyFont="1" applyFill="1" applyBorder="1" applyProtection="1"/>
    <xf numFmtId="0" fontId="14" fillId="0" borderId="37" xfId="1" applyFont="1" applyFill="1" applyBorder="1" applyProtection="1"/>
    <xf numFmtId="165" fontId="14" fillId="0" borderId="0" xfId="1" applyNumberFormat="1" applyFont="1" applyProtection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/>
    </xf>
    <xf numFmtId="0" fontId="0" fillId="0" borderId="24" xfId="0" applyFont="1" applyBorder="1"/>
    <xf numFmtId="0" fontId="3" fillId="0" borderId="24" xfId="0" applyFont="1" applyBorder="1" applyAlignment="1">
      <alignment wrapText="1"/>
    </xf>
    <xf numFmtId="166" fontId="0" fillId="0" borderId="24" xfId="0" applyNumberFormat="1" applyFont="1" applyBorder="1"/>
    <xf numFmtId="49" fontId="9" fillId="0" borderId="24" xfId="0" applyNumberFormat="1" applyFont="1" applyBorder="1" applyAlignment="1">
      <alignment horizontal="center"/>
    </xf>
    <xf numFmtId="0" fontId="0" fillId="2" borderId="24" xfId="0" applyFont="1" applyFill="1" applyBorder="1" applyAlignment="1" applyProtection="1">
      <alignment wrapText="1"/>
      <protection locked="0"/>
    </xf>
    <xf numFmtId="166" fontId="0" fillId="2" borderId="24" xfId="0" applyNumberFormat="1" applyFont="1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167" fontId="0" fillId="2" borderId="24" xfId="0" applyNumberFormat="1" applyFont="1" applyFill="1" applyBorder="1" applyProtection="1">
      <protection locked="0"/>
    </xf>
    <xf numFmtId="167" fontId="0" fillId="0" borderId="24" xfId="0" applyNumberFormat="1" applyFont="1" applyBorder="1"/>
    <xf numFmtId="0" fontId="0" fillId="0" borderId="24" xfId="0" applyFont="1" applyBorder="1" applyAlignment="1">
      <alignment wrapText="1"/>
    </xf>
    <xf numFmtId="0" fontId="9" fillId="0" borderId="24" xfId="0" applyFont="1" applyBorder="1"/>
    <xf numFmtId="167" fontId="9" fillId="0" borderId="24" xfId="0" applyNumberFormat="1" applyFont="1" applyBorder="1"/>
    <xf numFmtId="0" fontId="2" fillId="0" borderId="3" xfId="0" applyFont="1" applyBorder="1" applyAlignment="1">
      <alignment horizontal="center" vertical="top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" fillId="2" borderId="6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7" fillId="0" borderId="48" xfId="1" applyFont="1" applyFill="1" applyBorder="1" applyAlignment="1" applyProtection="1">
      <alignment horizontal="left"/>
    </xf>
    <xf numFmtId="0" fontId="17" fillId="0" borderId="49" xfId="1" applyFont="1" applyFill="1" applyBorder="1" applyAlignment="1" applyProtection="1">
      <alignment horizontal="left"/>
    </xf>
    <xf numFmtId="0" fontId="19" fillId="0" borderId="0" xfId="1" applyFont="1" applyAlignment="1" applyProtection="1">
      <alignment horizontal="left"/>
    </xf>
    <xf numFmtId="165" fontId="17" fillId="0" borderId="0" xfId="1" applyNumberFormat="1" applyFont="1" applyAlignment="1" applyProtection="1">
      <alignment horizontal="center"/>
    </xf>
    <xf numFmtId="0" fontId="19" fillId="2" borderId="24" xfId="1" applyFont="1" applyFill="1" applyBorder="1" applyAlignment="1" applyProtection="1">
      <alignment horizontal="center"/>
      <protection locked="0"/>
    </xf>
    <xf numFmtId="165" fontId="19" fillId="2" borderId="24" xfId="1" applyNumberFormat="1" applyFont="1" applyFill="1" applyBorder="1" applyAlignment="1" applyProtection="1">
      <alignment horizontal="center"/>
      <protection locked="0"/>
    </xf>
    <xf numFmtId="2" fontId="17" fillId="0" borderId="0" xfId="1" applyNumberFormat="1" applyFont="1" applyFill="1" applyBorder="1" applyAlignment="1" applyProtection="1">
      <alignment horizontal="right"/>
    </xf>
    <xf numFmtId="165" fontId="19" fillId="0" borderId="0" xfId="1" applyNumberFormat="1" applyFont="1" applyBorder="1" applyAlignment="1" applyProtection="1">
      <alignment horizontal="center"/>
    </xf>
    <xf numFmtId="2" fontId="17" fillId="0" borderId="0" xfId="1" applyNumberFormat="1" applyFont="1" applyFill="1" applyAlignment="1" applyProtection="1">
      <alignment horizontal="right"/>
    </xf>
    <xf numFmtId="164" fontId="13" fillId="0" borderId="1" xfId="1" applyNumberFormat="1" applyFont="1" applyFill="1" applyBorder="1" applyAlignment="1" applyProtection="1">
      <alignment horizontal="center" wrapText="1"/>
    </xf>
    <xf numFmtId="164" fontId="19" fillId="2" borderId="24" xfId="1" applyNumberFormat="1" applyFont="1" applyFill="1" applyBorder="1" applyAlignment="1" applyProtection="1">
      <alignment horizontal="center"/>
      <protection locked="0"/>
    </xf>
    <xf numFmtId="2" fontId="19" fillId="0" borderId="0" xfId="1" applyNumberFormat="1" applyFont="1" applyFill="1" applyBorder="1" applyAlignment="1" applyProtection="1">
      <alignment horizontal="right"/>
    </xf>
    <xf numFmtId="165" fontId="19" fillId="2" borderId="24" xfId="2" applyNumberFormat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right"/>
    </xf>
    <xf numFmtId="0" fontId="19" fillId="0" borderId="0" xfId="1" applyFont="1" applyFill="1" applyBorder="1" applyAlignment="1" applyProtection="1">
      <alignment horizontal="right"/>
    </xf>
    <xf numFmtId="0" fontId="13" fillId="2" borderId="10" xfId="1" applyFont="1" applyFill="1" applyBorder="1" applyAlignment="1" applyProtection="1">
      <alignment horizontal="center"/>
      <protection locked="0"/>
    </xf>
    <xf numFmtId="0" fontId="13" fillId="2" borderId="11" xfId="1" applyFont="1" applyFill="1" applyBorder="1" applyAlignment="1" applyProtection="1">
      <alignment horizontal="center"/>
      <protection locked="0"/>
    </xf>
    <xf numFmtId="0" fontId="13" fillId="2" borderId="12" xfId="1" applyFont="1" applyFill="1" applyBorder="1" applyAlignment="1" applyProtection="1">
      <alignment horizontal="center"/>
      <protection locked="0"/>
    </xf>
    <xf numFmtId="0" fontId="13" fillId="0" borderId="0" xfId="1" applyFont="1" applyFill="1" applyBorder="1" applyAlignment="1" applyProtection="1">
      <alignment horizontal="center"/>
      <protection locked="0"/>
    </xf>
    <xf numFmtId="0" fontId="19" fillId="0" borderId="48" xfId="1" applyFont="1" applyBorder="1" applyAlignment="1" applyProtection="1">
      <alignment horizontal="left"/>
    </xf>
    <xf numFmtId="0" fontId="19" fillId="0" borderId="49" xfId="1" applyFont="1" applyBorder="1" applyAlignment="1" applyProtection="1">
      <alignment horizontal="left"/>
    </xf>
    <xf numFmtId="0" fontId="19" fillId="0" borderId="24" xfId="1" applyFont="1" applyBorder="1" applyAlignment="1" applyProtection="1">
      <alignment horizontal="left" vertical="top" wrapText="1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9" fillId="0" borderId="24" xfId="0" applyFont="1" applyBorder="1" applyAlignment="1">
      <alignment horizontal="center" vertical="top"/>
    </xf>
    <xf numFmtId="0" fontId="9" fillId="0" borderId="24" xfId="0" applyFont="1" applyBorder="1" applyAlignment="1">
      <alignment horizontal="center"/>
    </xf>
  </cellXfs>
  <cellStyles count="4">
    <cellStyle name="Euro" xfId="3"/>
    <cellStyle name="Standard" xfId="0" builtinId="0"/>
    <cellStyle name="Standard 2" xfId="1"/>
    <cellStyle name="Währung 2" xfId="2"/>
  </cellStyles>
  <dxfs count="2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71"/>
  <sheetViews>
    <sheetView tabSelected="1" zoomScale="120" zoomScaleNormal="120" zoomScaleSheetLayoutView="100" workbookViewId="0">
      <selection activeCell="A17" sqref="A17:C17"/>
    </sheetView>
  </sheetViews>
  <sheetFormatPr baseColWidth="10" defaultRowHeight="15.75" x14ac:dyDescent="0.25"/>
  <cols>
    <col min="1" max="1" width="4.7109375" style="6" customWidth="1"/>
    <col min="2" max="2" width="21.140625" style="6" customWidth="1"/>
    <col min="3" max="3" width="13.5703125" style="6" customWidth="1"/>
    <col min="4" max="4" width="8.28515625" style="6" customWidth="1"/>
    <col min="5" max="5" width="11.42578125" style="6"/>
    <col min="6" max="6" width="8.5703125" style="6" customWidth="1"/>
    <col min="7" max="7" width="12.85546875" style="6" customWidth="1"/>
    <col min="8" max="8" width="3.42578125" style="6" customWidth="1"/>
    <col min="9" max="16384" width="11.42578125" style="6"/>
  </cols>
  <sheetData>
    <row r="1" spans="1:8" ht="35.25" customHeight="1" x14ac:dyDescent="0.25">
      <c r="A1" s="4"/>
      <c r="B1" s="4"/>
      <c r="C1" s="4"/>
      <c r="D1" s="4"/>
      <c r="E1" s="4"/>
      <c r="F1" s="4"/>
      <c r="G1" s="4"/>
      <c r="H1" s="5"/>
    </row>
    <row r="2" spans="1:8" x14ac:dyDescent="0.25">
      <c r="A2" s="4"/>
      <c r="B2" s="4"/>
      <c r="C2" s="4"/>
      <c r="D2" s="4"/>
      <c r="E2" s="4"/>
      <c r="F2" s="4"/>
      <c r="G2" s="4"/>
      <c r="H2" s="5"/>
    </row>
    <row r="3" spans="1:8" x14ac:dyDescent="0.25">
      <c r="A3" s="7"/>
      <c r="B3" s="7"/>
      <c r="C3" s="7"/>
      <c r="D3" s="7"/>
      <c r="E3" s="7"/>
      <c r="F3" s="7"/>
      <c r="G3" s="7"/>
      <c r="H3" s="5"/>
    </row>
    <row r="4" spans="1:8" x14ac:dyDescent="0.25">
      <c r="A4" s="277" t="s">
        <v>5</v>
      </c>
      <c r="B4" s="277"/>
    </row>
    <row r="5" spans="1:8" x14ac:dyDescent="0.25">
      <c r="A5" s="277" t="s">
        <v>8</v>
      </c>
      <c r="B5" s="277"/>
    </row>
    <row r="6" spans="1:8" x14ac:dyDescent="0.25">
      <c r="A6" s="277" t="s">
        <v>12</v>
      </c>
      <c r="B6" s="277"/>
    </row>
    <row r="7" spans="1:8" x14ac:dyDescent="0.25">
      <c r="A7" s="277" t="s">
        <v>6</v>
      </c>
      <c r="B7" s="277"/>
    </row>
    <row r="8" spans="1:8" x14ac:dyDescent="0.25">
      <c r="A8" s="277" t="s">
        <v>7</v>
      </c>
      <c r="B8" s="277"/>
    </row>
    <row r="9" spans="1:8" x14ac:dyDescent="0.25">
      <c r="A9" s="8"/>
      <c r="B9" s="8"/>
    </row>
    <row r="10" spans="1:8" x14ac:dyDescent="0.25">
      <c r="A10" s="8"/>
      <c r="B10" s="8"/>
    </row>
    <row r="11" spans="1:8" ht="18.75" x14ac:dyDescent="0.3">
      <c r="A11" s="278" t="s">
        <v>20</v>
      </c>
      <c r="B11" s="278"/>
      <c r="C11" s="278"/>
      <c r="D11" s="278"/>
      <c r="E11" s="278"/>
      <c r="F11" s="278"/>
      <c r="G11" s="278"/>
    </row>
    <row r="12" spans="1:8" ht="41.25" customHeight="1" x14ac:dyDescent="0.25">
      <c r="A12" s="281" t="s">
        <v>21</v>
      </c>
      <c r="B12" s="281"/>
      <c r="C12" s="281"/>
      <c r="D12" s="281"/>
      <c r="E12" s="281"/>
      <c r="F12" s="281"/>
      <c r="G12" s="281"/>
    </row>
    <row r="13" spans="1:8" x14ac:dyDescent="0.25">
      <c r="A13" s="7"/>
      <c r="B13" s="7"/>
      <c r="C13" s="7"/>
      <c r="D13" s="7"/>
      <c r="E13" s="7"/>
      <c r="F13" s="7"/>
      <c r="G13" s="7"/>
      <c r="H13" s="5"/>
    </row>
    <row r="14" spans="1:8" x14ac:dyDescent="0.25">
      <c r="A14" s="9" t="s">
        <v>14</v>
      </c>
      <c r="B14" s="10"/>
      <c r="C14" s="10"/>
      <c r="D14" s="10"/>
      <c r="E14" s="10"/>
      <c r="F14" s="10"/>
      <c r="G14" s="11"/>
    </row>
    <row r="15" spans="1:8" s="3" customFormat="1" ht="12" x14ac:dyDescent="0.2">
      <c r="A15" s="12"/>
      <c r="B15" s="13"/>
      <c r="C15" s="13"/>
      <c r="D15" s="13"/>
      <c r="E15" s="13"/>
      <c r="F15" s="13"/>
      <c r="G15" s="14"/>
    </row>
    <row r="16" spans="1:8" x14ac:dyDescent="0.25">
      <c r="A16" s="275" t="s">
        <v>32</v>
      </c>
      <c r="B16" s="276"/>
      <c r="C16" s="276"/>
      <c r="D16" s="15"/>
      <c r="E16" s="16" t="s">
        <v>0</v>
      </c>
      <c r="F16" s="16"/>
      <c r="G16" s="17"/>
    </row>
    <row r="17" spans="1:7" ht="18.75" x14ac:dyDescent="0.3">
      <c r="A17" s="262"/>
      <c r="B17" s="263"/>
      <c r="C17" s="263"/>
      <c r="D17" s="15"/>
      <c r="E17" s="263"/>
      <c r="F17" s="263"/>
      <c r="G17" s="280"/>
    </row>
    <row r="18" spans="1:7" x14ac:dyDescent="0.25">
      <c r="A18" s="282" t="s">
        <v>15</v>
      </c>
      <c r="B18" s="283"/>
      <c r="C18" s="283"/>
      <c r="D18" s="15"/>
      <c r="E18" s="3" t="s">
        <v>1</v>
      </c>
      <c r="G18" s="18"/>
    </row>
    <row r="19" spans="1:7" ht="18.75" x14ac:dyDescent="0.3">
      <c r="A19" s="264"/>
      <c r="B19" s="265"/>
      <c r="C19" s="265"/>
      <c r="D19" s="15"/>
      <c r="E19" s="263"/>
      <c r="F19" s="263"/>
      <c r="G19" s="280"/>
    </row>
    <row r="20" spans="1:7" x14ac:dyDescent="0.25">
      <c r="A20" s="19" t="s">
        <v>13</v>
      </c>
      <c r="B20" s="20"/>
      <c r="C20" s="15"/>
      <c r="D20" s="15"/>
      <c r="E20" s="20" t="s">
        <v>2</v>
      </c>
      <c r="F20" s="15"/>
      <c r="G20" s="21"/>
    </row>
    <row r="21" spans="1:7" ht="18.75" x14ac:dyDescent="0.3">
      <c r="A21" s="262"/>
      <c r="B21" s="263"/>
      <c r="C21" s="263"/>
      <c r="D21" s="15"/>
      <c r="E21" s="263"/>
      <c r="F21" s="263"/>
      <c r="G21" s="280"/>
    </row>
    <row r="22" spans="1:7" x14ac:dyDescent="0.25">
      <c r="A22" s="19" t="s">
        <v>16</v>
      </c>
      <c r="B22" s="20"/>
      <c r="C22" s="15"/>
      <c r="D22" s="15"/>
      <c r="E22" s="20" t="s">
        <v>3</v>
      </c>
      <c r="F22" s="15"/>
      <c r="G22" s="21"/>
    </row>
    <row r="23" spans="1:7" ht="18.75" x14ac:dyDescent="0.3">
      <c r="A23" s="262"/>
      <c r="B23" s="263"/>
      <c r="C23" s="263"/>
      <c r="D23" s="15"/>
      <c r="E23" s="263"/>
      <c r="F23" s="263"/>
      <c r="G23" s="280"/>
    </row>
    <row r="24" spans="1:7" x14ac:dyDescent="0.25">
      <c r="A24" s="19" t="s">
        <v>17</v>
      </c>
      <c r="B24" s="15"/>
      <c r="C24" s="15"/>
      <c r="D24" s="15"/>
      <c r="E24" s="20" t="s">
        <v>28</v>
      </c>
      <c r="F24" s="15"/>
      <c r="G24" s="21"/>
    </row>
    <row r="25" spans="1:7" ht="18.75" x14ac:dyDescent="0.3">
      <c r="A25" s="262"/>
      <c r="B25" s="263"/>
      <c r="C25" s="263"/>
      <c r="D25" s="15"/>
      <c r="E25" s="263"/>
      <c r="F25" s="263"/>
      <c r="G25" s="280"/>
    </row>
    <row r="26" spans="1:7" x14ac:dyDescent="0.25">
      <c r="A26" s="19"/>
      <c r="B26" s="15"/>
      <c r="C26" s="15"/>
      <c r="D26" s="15"/>
      <c r="E26" s="20" t="s">
        <v>29</v>
      </c>
      <c r="F26" s="15"/>
      <c r="G26" s="21"/>
    </row>
    <row r="27" spans="1:7" ht="18.75" x14ac:dyDescent="0.3">
      <c r="A27" s="262"/>
      <c r="B27" s="263"/>
      <c r="C27" s="263"/>
      <c r="D27" s="15"/>
      <c r="E27" s="263"/>
      <c r="F27" s="263"/>
      <c r="G27" s="280"/>
    </row>
    <row r="28" spans="1:7" x14ac:dyDescent="0.25">
      <c r="A28" s="19" t="s">
        <v>18</v>
      </c>
      <c r="B28" s="15"/>
      <c r="C28" s="15"/>
      <c r="D28" s="15"/>
      <c r="E28" s="20" t="s">
        <v>4</v>
      </c>
      <c r="F28" s="15"/>
      <c r="G28" s="21"/>
    </row>
    <row r="29" spans="1:7" ht="18.75" x14ac:dyDescent="0.3">
      <c r="A29" s="262"/>
      <c r="B29" s="263"/>
      <c r="C29" s="263"/>
      <c r="D29" s="22"/>
      <c r="E29" s="263"/>
      <c r="F29" s="263"/>
      <c r="G29" s="280"/>
    </row>
    <row r="30" spans="1:7" s="3" customFormat="1" ht="12.75" thickBot="1" x14ac:dyDescent="0.25"/>
    <row r="31" spans="1:7" s="3" customFormat="1" ht="19.5" thickBot="1" x14ac:dyDescent="0.35">
      <c r="A31" s="3" t="s">
        <v>22</v>
      </c>
      <c r="F31" s="23" t="s">
        <v>19</v>
      </c>
      <c r="G31" s="24"/>
    </row>
    <row r="32" spans="1:7" s="3" customFormat="1" ht="12" x14ac:dyDescent="0.2"/>
    <row r="33" spans="1:8" ht="15" customHeight="1" x14ac:dyDescent="0.25">
      <c r="A33" s="279" t="s">
        <v>23</v>
      </c>
      <c r="B33" s="279"/>
      <c r="C33" s="279"/>
      <c r="D33" s="279"/>
      <c r="E33" s="279"/>
      <c r="F33" s="279"/>
      <c r="G33" s="279"/>
    </row>
    <row r="34" spans="1:8" s="3" customFormat="1" ht="12.75" thickBot="1" x14ac:dyDescent="0.25">
      <c r="A34" s="25"/>
      <c r="B34" s="25"/>
      <c r="C34" s="25"/>
      <c r="D34" s="25"/>
      <c r="E34" s="25"/>
      <c r="F34" s="25"/>
      <c r="G34" s="25"/>
    </row>
    <row r="35" spans="1:8" s="3" customFormat="1" ht="31.5" customHeight="1" thickBot="1" x14ac:dyDescent="0.35">
      <c r="A35" s="266"/>
      <c r="B35" s="267"/>
      <c r="C35" s="267"/>
      <c r="D35" s="267"/>
      <c r="E35" s="267"/>
      <c r="F35" s="267"/>
      <c r="G35" s="268"/>
    </row>
    <row r="36" spans="1:8" ht="16.5" customHeight="1" x14ac:dyDescent="0.25">
      <c r="A36" s="269" t="s">
        <v>30</v>
      </c>
      <c r="B36" s="269"/>
      <c r="C36" s="269"/>
      <c r="D36" s="269"/>
      <c r="E36" s="269"/>
      <c r="F36" s="269"/>
      <c r="G36" s="269"/>
    </row>
    <row r="37" spans="1:8" s="28" customFormat="1" ht="11.25" x14ac:dyDescent="0.2">
      <c r="A37" s="26"/>
      <c r="B37" s="26"/>
      <c r="C37" s="26"/>
      <c r="D37" s="26"/>
      <c r="E37" s="26"/>
      <c r="F37" s="26"/>
      <c r="G37" s="26"/>
      <c r="H37" s="27"/>
    </row>
    <row r="38" spans="1:8" ht="15" customHeight="1" x14ac:dyDescent="0.25">
      <c r="A38" s="271" t="s">
        <v>24</v>
      </c>
      <c r="B38" s="271"/>
      <c r="C38" s="271"/>
      <c r="D38" s="271"/>
      <c r="E38" s="271"/>
      <c r="F38" s="271"/>
      <c r="G38" s="271"/>
    </row>
    <row r="39" spans="1:8" s="3" customFormat="1" ht="12.75" thickBot="1" x14ac:dyDescent="0.25">
      <c r="A39" s="29"/>
      <c r="B39" s="20"/>
      <c r="C39" s="20"/>
      <c r="D39" s="20"/>
      <c r="E39" s="20"/>
      <c r="F39" s="20"/>
    </row>
    <row r="40" spans="1:8" s="1" customFormat="1" ht="21.75" customHeight="1" thickBot="1" x14ac:dyDescent="0.35">
      <c r="A40" s="2" t="s">
        <v>25</v>
      </c>
      <c r="B40" s="30"/>
      <c r="C40" s="31"/>
      <c r="D40" s="2"/>
      <c r="E40" s="2"/>
      <c r="F40" s="2"/>
    </row>
    <row r="41" spans="1:8" s="3" customFormat="1" ht="12" x14ac:dyDescent="0.2">
      <c r="A41" s="20"/>
      <c r="B41" s="20"/>
      <c r="C41" s="32"/>
      <c r="D41" s="20"/>
      <c r="E41" s="20"/>
      <c r="F41" s="20"/>
    </row>
    <row r="42" spans="1:8" s="1" customFormat="1" ht="15" x14ac:dyDescent="0.25">
      <c r="A42" s="2" t="s">
        <v>26</v>
      </c>
      <c r="B42" s="2"/>
      <c r="C42" s="2"/>
      <c r="D42" s="2"/>
      <c r="E42" s="2"/>
      <c r="F42" s="2"/>
    </row>
    <row r="43" spans="1:8" x14ac:dyDescent="0.25">
      <c r="A43" s="33"/>
      <c r="B43" s="34"/>
      <c r="C43" s="34"/>
      <c r="D43" s="34"/>
      <c r="E43" s="34"/>
      <c r="F43" s="15"/>
      <c r="G43" s="35"/>
    </row>
    <row r="44" spans="1:8" x14ac:dyDescent="0.25">
      <c r="A44" s="5" t="s">
        <v>11</v>
      </c>
    </row>
    <row r="45" spans="1:8" x14ac:dyDescent="0.25">
      <c r="A45" s="5"/>
    </row>
    <row r="46" spans="1:8" ht="28.5" customHeight="1" x14ac:dyDescent="0.25">
      <c r="A46" s="270" t="s">
        <v>31</v>
      </c>
      <c r="B46" s="270"/>
      <c r="C46" s="270"/>
      <c r="D46" s="270"/>
      <c r="E46" s="270"/>
      <c r="F46" s="36"/>
      <c r="G46" s="36"/>
      <c r="H46" s="1"/>
    </row>
    <row r="47" spans="1:8" s="1" customFormat="1" ht="28.5" customHeight="1" x14ac:dyDescent="0.25">
      <c r="A47" s="37" t="s">
        <v>40</v>
      </c>
      <c r="B47" s="274" t="s">
        <v>33</v>
      </c>
      <c r="C47" s="274"/>
      <c r="D47" s="274"/>
      <c r="E47" s="274"/>
      <c r="F47" s="274"/>
      <c r="G47" s="274"/>
      <c r="H47" s="274"/>
    </row>
    <row r="48" spans="1:8" ht="44.25" customHeight="1" x14ac:dyDescent="0.25">
      <c r="A48" s="38" t="s">
        <v>40</v>
      </c>
      <c r="B48" s="274" t="s">
        <v>27</v>
      </c>
      <c r="C48" s="274"/>
      <c r="D48" s="274"/>
      <c r="E48" s="274"/>
      <c r="F48" s="274"/>
      <c r="G48" s="274"/>
      <c r="H48" s="274"/>
    </row>
    <row r="49" spans="1:8" s="1" customFormat="1" ht="45.75" customHeight="1" x14ac:dyDescent="0.25">
      <c r="A49" s="37" t="s">
        <v>40</v>
      </c>
      <c r="B49" s="274" t="s">
        <v>36</v>
      </c>
      <c r="C49" s="274"/>
      <c r="D49" s="274"/>
      <c r="E49" s="274"/>
      <c r="F49" s="274"/>
      <c r="G49" s="274"/>
      <c r="H49" s="39"/>
    </row>
    <row r="50" spans="1:8" s="1" customFormat="1" ht="39.75" customHeight="1" x14ac:dyDescent="0.25">
      <c r="A50" s="37" t="s">
        <v>40</v>
      </c>
      <c r="B50" s="274" t="s">
        <v>34</v>
      </c>
      <c r="C50" s="274"/>
      <c r="D50" s="274"/>
      <c r="E50" s="274"/>
      <c r="F50" s="274"/>
      <c r="G50" s="274"/>
      <c r="H50" s="40"/>
    </row>
    <row r="51" spans="1:8" s="1" customFormat="1" ht="54" customHeight="1" x14ac:dyDescent="0.25">
      <c r="A51" s="37" t="s">
        <v>40</v>
      </c>
      <c r="B51" s="274" t="s">
        <v>37</v>
      </c>
      <c r="C51" s="274"/>
      <c r="D51" s="274"/>
      <c r="E51" s="274"/>
      <c r="F51" s="274"/>
      <c r="G51" s="274"/>
      <c r="H51" s="40"/>
    </row>
    <row r="52" spans="1:8" s="41" customFormat="1" ht="57.75" customHeight="1" x14ac:dyDescent="0.25">
      <c r="A52" s="37" t="s">
        <v>40</v>
      </c>
      <c r="B52" s="274" t="s">
        <v>35</v>
      </c>
      <c r="C52" s="274"/>
      <c r="D52" s="274"/>
      <c r="E52" s="274"/>
      <c r="F52" s="274"/>
      <c r="G52" s="274"/>
    </row>
    <row r="53" spans="1:8" x14ac:dyDescent="0.25">
      <c r="A53" s="36"/>
      <c r="B53" s="273"/>
      <c r="C53" s="273"/>
      <c r="D53" s="273"/>
      <c r="E53" s="273"/>
      <c r="F53" s="273"/>
      <c r="G53" s="273"/>
      <c r="H53" s="1"/>
    </row>
    <row r="54" spans="1:8" x14ac:dyDescent="0.25">
      <c r="A54" s="1" t="s">
        <v>9</v>
      </c>
      <c r="B54" s="1"/>
      <c r="C54" s="1"/>
      <c r="D54" s="1"/>
      <c r="E54" s="36"/>
      <c r="F54" s="1"/>
      <c r="G54" s="1"/>
      <c r="H54" s="1"/>
    </row>
    <row r="55" spans="1:8" x14ac:dyDescent="0.25">
      <c r="A55" s="1"/>
      <c r="B55" s="42"/>
      <c r="C55" s="1"/>
      <c r="D55" s="1"/>
      <c r="E55" s="36"/>
      <c r="F55" s="1"/>
      <c r="G55" s="1"/>
      <c r="H55" s="1"/>
    </row>
    <row r="56" spans="1:8" ht="30.75" customHeight="1" x14ac:dyDescent="0.25">
      <c r="A56" s="38" t="s">
        <v>40</v>
      </c>
      <c r="B56" s="270" t="s">
        <v>41</v>
      </c>
      <c r="C56" s="270"/>
      <c r="D56" s="270"/>
      <c r="E56" s="270"/>
      <c r="F56" s="270"/>
      <c r="G56" s="270"/>
      <c r="H56" s="1"/>
    </row>
    <row r="57" spans="1:8" ht="24" customHeight="1" x14ac:dyDescent="0.25">
      <c r="A57" s="38" t="s">
        <v>40</v>
      </c>
      <c r="B57" s="270" t="s">
        <v>111</v>
      </c>
      <c r="C57" s="270"/>
      <c r="D57" s="270"/>
      <c r="E57" s="270"/>
      <c r="F57" s="270"/>
      <c r="G57" s="270"/>
      <c r="H57" s="1"/>
    </row>
    <row r="58" spans="1:8" ht="30.75" customHeight="1" x14ac:dyDescent="0.25">
      <c r="A58" s="38" t="s">
        <v>40</v>
      </c>
      <c r="B58" s="270" t="s">
        <v>39</v>
      </c>
      <c r="C58" s="270"/>
      <c r="D58" s="270"/>
      <c r="E58" s="270"/>
      <c r="F58" s="270"/>
      <c r="G58" s="270"/>
      <c r="H58" s="1"/>
    </row>
    <row r="59" spans="1:8" x14ac:dyDescent="0.25">
      <c r="A59" s="1"/>
      <c r="B59" s="42"/>
      <c r="C59" s="1"/>
      <c r="D59" s="1"/>
      <c r="E59" s="36"/>
      <c r="F59" s="1"/>
      <c r="G59" s="1"/>
      <c r="H59" s="1"/>
    </row>
    <row r="60" spans="1:8" x14ac:dyDescent="0.25">
      <c r="A60" s="1"/>
      <c r="B60" s="42"/>
      <c r="C60" s="1"/>
      <c r="D60" s="1"/>
      <c r="E60" s="36"/>
      <c r="F60" s="1"/>
      <c r="G60" s="1"/>
      <c r="H60" s="1"/>
    </row>
    <row r="61" spans="1:8" x14ac:dyDescent="0.25">
      <c r="A61" s="1"/>
      <c r="B61" s="42"/>
      <c r="C61" s="1"/>
      <c r="D61" s="1"/>
      <c r="E61" s="36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ht="23.25" customHeight="1" x14ac:dyDescent="0.25">
      <c r="A63" s="272">
        <f ca="1">TODAY()</f>
        <v>42746</v>
      </c>
      <c r="B63" s="272"/>
      <c r="C63" s="43"/>
      <c r="D63" s="44"/>
      <c r="E63" s="44"/>
      <c r="F63" s="44"/>
      <c r="G63" s="44"/>
      <c r="H63" s="1"/>
    </row>
    <row r="64" spans="1:8" ht="23.25" customHeight="1" x14ac:dyDescent="0.25">
      <c r="A64" s="45" t="s">
        <v>10</v>
      </c>
      <c r="B64" s="1"/>
      <c r="C64" s="261" t="s">
        <v>38</v>
      </c>
      <c r="D64" s="261"/>
      <c r="E64" s="261"/>
      <c r="F64" s="261"/>
      <c r="G64" s="261"/>
      <c r="H64" s="1"/>
    </row>
    <row r="65" spans="1:8" ht="21" customHeight="1" x14ac:dyDescent="0.25">
      <c r="A65" s="46"/>
      <c r="H65" s="1"/>
    </row>
    <row r="66" spans="1:8" ht="24" customHeight="1" x14ac:dyDescent="0.25">
      <c r="H66" s="1"/>
    </row>
    <row r="67" spans="1:8" ht="24.75" customHeight="1" x14ac:dyDescent="0.25">
      <c r="H67" s="1"/>
    </row>
    <row r="68" spans="1:8" x14ac:dyDescent="0.25">
      <c r="H68" s="1"/>
    </row>
    <row r="69" spans="1:8" x14ac:dyDescent="0.25">
      <c r="D69" s="47"/>
      <c r="E69" s="47"/>
      <c r="F69" s="47"/>
      <c r="G69" s="47"/>
      <c r="H69" s="1"/>
    </row>
    <row r="70" spans="1:8" x14ac:dyDescent="0.25">
      <c r="H70" s="2"/>
    </row>
    <row r="71" spans="1:8" x14ac:dyDescent="0.25">
      <c r="H71" s="1"/>
    </row>
  </sheetData>
  <sheetProtection password="CC61" sheet="1" objects="1" scenarios="1" selectLockedCells="1"/>
  <mergeCells count="40">
    <mergeCell ref="E17:G17"/>
    <mergeCell ref="A18:C18"/>
    <mergeCell ref="A29:C29"/>
    <mergeCell ref="A25:C25"/>
    <mergeCell ref="A27:C27"/>
    <mergeCell ref="E25:G25"/>
    <mergeCell ref="E27:G27"/>
    <mergeCell ref="E23:G23"/>
    <mergeCell ref="B58:G58"/>
    <mergeCell ref="B57:G57"/>
    <mergeCell ref="A16:C16"/>
    <mergeCell ref="A46:E46"/>
    <mergeCell ref="A4:B4"/>
    <mergeCell ref="A5:B5"/>
    <mergeCell ref="A6:B6"/>
    <mergeCell ref="A7:B7"/>
    <mergeCell ref="A8:B8"/>
    <mergeCell ref="A11:G11"/>
    <mergeCell ref="A33:G33"/>
    <mergeCell ref="E19:G19"/>
    <mergeCell ref="E21:G21"/>
    <mergeCell ref="A17:C17"/>
    <mergeCell ref="A12:G12"/>
    <mergeCell ref="E29:G29"/>
    <mergeCell ref="C64:G64"/>
    <mergeCell ref="A21:C21"/>
    <mergeCell ref="A19:C19"/>
    <mergeCell ref="A23:C23"/>
    <mergeCell ref="A35:G35"/>
    <mergeCell ref="A36:G36"/>
    <mergeCell ref="B56:G56"/>
    <mergeCell ref="A38:G38"/>
    <mergeCell ref="A63:B63"/>
    <mergeCell ref="B53:G53"/>
    <mergeCell ref="B48:H48"/>
    <mergeCell ref="B47:H47"/>
    <mergeCell ref="B49:G49"/>
    <mergeCell ref="B50:G50"/>
    <mergeCell ref="B51:G51"/>
    <mergeCell ref="B52:G52"/>
  </mergeCells>
  <pageMargins left="0.70866141732283472" right="0.70866141732283472" top="0.98425196850393704" bottom="0.78740157480314965" header="0.31496062992125984" footer="0.31496062992125984"/>
  <pageSetup paperSize="9" orientation="portrait" r:id="rId1"/>
  <headerFooter>
    <oddHeader>&amp;C&amp;"Arial,Fett"&amp;UAnlage 4: &amp;"Arial,Standard"&amp;U   Verwendungsnachweis zur Richtlinie des Bezirk Unterfranken zur Errichtung und Finanzierung von Ambulant Betreuten Wohnen für psychisch kranke und psychisch behinderte Menschen</oddHeader>
    <oddFooter>&amp;LBV-5442-R01</oddFooter>
  </headerFooter>
  <rowBreaks count="1" manualBreakCount="1"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R276"/>
  <sheetViews>
    <sheetView zoomScale="80" zoomScaleNormal="80" workbookViewId="0">
      <pane ySplit="6" topLeftCell="A19" activePane="bottomLeft" state="frozen"/>
      <selection activeCell="K30" sqref="K30"/>
      <selection pane="bottomLeft" activeCell="J27" sqref="J27"/>
    </sheetView>
  </sheetViews>
  <sheetFormatPr baseColWidth="10" defaultRowHeight="12.75" x14ac:dyDescent="0.2"/>
  <cols>
    <col min="1" max="1" width="25.85546875" style="53" customWidth="1"/>
    <col min="2" max="2" width="12.42578125" style="53" customWidth="1"/>
    <col min="3" max="3" width="11.28515625" style="53" customWidth="1"/>
    <col min="4" max="14" width="11.42578125" style="53"/>
    <col min="15" max="15" width="21.7109375" style="53" customWidth="1"/>
    <col min="16" max="16" width="26.85546875" style="53" customWidth="1"/>
    <col min="17" max="17" width="11.42578125" style="177"/>
    <col min="18" max="18" width="18.42578125" style="177" customWidth="1"/>
    <col min="19" max="36" width="11.42578125" style="177"/>
    <col min="37" max="16384" width="11.42578125" style="53"/>
  </cols>
  <sheetData>
    <row r="1" spans="1:44" s="51" customFormat="1" ht="24" thickBot="1" x14ac:dyDescent="0.4">
      <c r="A1" s="48" t="s">
        <v>20</v>
      </c>
      <c r="B1" s="49"/>
      <c r="C1" s="50"/>
      <c r="D1" s="50"/>
      <c r="E1" s="50"/>
      <c r="F1" s="50"/>
      <c r="G1" s="50"/>
      <c r="H1" s="50"/>
      <c r="I1" s="50"/>
      <c r="J1" s="50"/>
      <c r="K1" s="50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44" s="51" customFormat="1" ht="24" thickBot="1" x14ac:dyDescent="0.4">
      <c r="A2" s="48" t="s">
        <v>42</v>
      </c>
      <c r="B2" s="49"/>
      <c r="C2" s="299"/>
      <c r="D2" s="300"/>
      <c r="E2" s="300"/>
      <c r="F2" s="300"/>
      <c r="G2" s="300"/>
      <c r="H2" s="300"/>
      <c r="I2" s="300"/>
      <c r="J2" s="300"/>
      <c r="K2" s="301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44" s="51" customFormat="1" ht="23.25" x14ac:dyDescent="0.35">
      <c r="A3" s="48" t="s">
        <v>43</v>
      </c>
      <c r="B3" s="49"/>
      <c r="C3" s="302">
        <v>2016</v>
      </c>
      <c r="D3" s="302"/>
      <c r="E3" s="52"/>
      <c r="F3" s="52"/>
      <c r="G3" s="52"/>
      <c r="H3" s="52"/>
      <c r="I3" s="52"/>
      <c r="J3" s="52"/>
      <c r="K3" s="52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1:44" ht="13.5" thickBot="1" x14ac:dyDescent="0.25"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4"/>
      <c r="AL4" s="54"/>
      <c r="AM4" s="54"/>
      <c r="AN4" s="54"/>
      <c r="AO4" s="54"/>
      <c r="AP4" s="54"/>
      <c r="AQ4" s="54"/>
      <c r="AR4" s="54"/>
    </row>
    <row r="5" spans="1:44" s="66" customFormat="1" ht="22.5" thickTop="1" thickBot="1" x14ac:dyDescent="0.4">
      <c r="A5" s="56"/>
      <c r="B5" s="57" t="s">
        <v>44</v>
      </c>
      <c r="C5" s="58" t="s">
        <v>45</v>
      </c>
      <c r="D5" s="59" t="s">
        <v>45</v>
      </c>
      <c r="E5" s="58" t="s">
        <v>45</v>
      </c>
      <c r="F5" s="58" t="s">
        <v>45</v>
      </c>
      <c r="G5" s="60" t="s">
        <v>45</v>
      </c>
      <c r="H5" s="58" t="s">
        <v>45</v>
      </c>
      <c r="I5" s="59" t="s">
        <v>45</v>
      </c>
      <c r="J5" s="58" t="s">
        <v>45</v>
      </c>
      <c r="K5" s="58" t="s">
        <v>45</v>
      </c>
      <c r="L5" s="58" t="s">
        <v>45</v>
      </c>
      <c r="M5" s="58" t="s">
        <v>45</v>
      </c>
      <c r="N5" s="61" t="s">
        <v>45</v>
      </c>
      <c r="O5" s="62"/>
      <c r="P5" s="62"/>
      <c r="Q5" s="63"/>
      <c r="R5" s="64" t="s">
        <v>46</v>
      </c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5"/>
      <c r="AL5" s="65"/>
      <c r="AM5" s="65"/>
      <c r="AN5" s="65"/>
      <c r="AO5" s="65"/>
      <c r="AP5" s="65"/>
      <c r="AQ5" s="65"/>
      <c r="AR5" s="65"/>
    </row>
    <row r="6" spans="1:44" s="66" customFormat="1" ht="21.75" thickBot="1" x14ac:dyDescent="0.4">
      <c r="A6" s="56"/>
      <c r="B6" s="67"/>
      <c r="C6" s="68">
        <v>1</v>
      </c>
      <c r="D6" s="69">
        <v>2</v>
      </c>
      <c r="E6" s="68">
        <v>3</v>
      </c>
      <c r="F6" s="68">
        <v>4</v>
      </c>
      <c r="G6" s="70">
        <v>5</v>
      </c>
      <c r="H6" s="68">
        <v>6</v>
      </c>
      <c r="I6" s="69">
        <v>7</v>
      </c>
      <c r="J6" s="68">
        <v>8</v>
      </c>
      <c r="K6" s="68">
        <v>9</v>
      </c>
      <c r="L6" s="68">
        <v>10</v>
      </c>
      <c r="M6" s="68">
        <v>11</v>
      </c>
      <c r="N6" s="71">
        <v>12</v>
      </c>
      <c r="O6" s="62"/>
      <c r="P6" s="62"/>
      <c r="Q6" s="63"/>
      <c r="R6" s="63"/>
      <c r="S6" s="72">
        <v>39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5"/>
      <c r="AL6" s="65"/>
      <c r="AM6" s="65"/>
      <c r="AN6" s="65"/>
      <c r="AO6" s="65"/>
      <c r="AP6" s="65"/>
      <c r="AQ6" s="65"/>
      <c r="AR6" s="65"/>
    </row>
    <row r="7" spans="1:44" ht="14.25" thickTop="1" thickBot="1" x14ac:dyDescent="0.25">
      <c r="A7" s="73"/>
      <c r="B7" s="54"/>
      <c r="C7" s="74"/>
      <c r="D7" s="75"/>
      <c r="E7" s="74"/>
      <c r="F7" s="74"/>
      <c r="G7" s="76"/>
      <c r="H7" s="74"/>
      <c r="I7" s="75"/>
      <c r="J7" s="74"/>
      <c r="K7" s="74"/>
      <c r="L7" s="74"/>
      <c r="M7" s="74"/>
      <c r="N7" s="77"/>
      <c r="O7" s="78"/>
      <c r="P7" s="78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4"/>
      <c r="AL7" s="54"/>
      <c r="AM7" s="54"/>
      <c r="AN7" s="54"/>
      <c r="AO7" s="54"/>
      <c r="AP7" s="54"/>
      <c r="AQ7" s="54"/>
      <c r="AR7" s="54"/>
    </row>
    <row r="8" spans="1:44" s="49" customFormat="1" ht="19.5" thickBot="1" x14ac:dyDescent="0.35">
      <c r="A8" s="79"/>
      <c r="B8" s="80">
        <v>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  <c r="P8" s="82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</row>
    <row r="9" spans="1:44" s="51" customFormat="1" ht="19.5" thickBot="1" x14ac:dyDescent="0.35">
      <c r="A9" s="79"/>
      <c r="B9" s="84">
        <v>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5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6"/>
      <c r="AL9" s="86"/>
      <c r="AM9" s="86"/>
      <c r="AN9" s="86"/>
      <c r="AO9" s="86"/>
      <c r="AP9" s="86"/>
      <c r="AQ9" s="86"/>
      <c r="AR9" s="86"/>
    </row>
    <row r="10" spans="1:44" s="49" customFormat="1" ht="19.5" thickBot="1" x14ac:dyDescent="0.35">
      <c r="A10" s="79"/>
      <c r="B10" s="80">
        <v>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  <c r="P10" s="82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</row>
    <row r="11" spans="1:44" s="49" customFormat="1" ht="19.5" thickBot="1" x14ac:dyDescent="0.35">
      <c r="A11" s="79"/>
      <c r="B11" s="80">
        <v>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  <c r="P11" s="82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</row>
    <row r="12" spans="1:44" s="49" customFormat="1" ht="19.5" thickBot="1" x14ac:dyDescent="0.35">
      <c r="A12" s="79"/>
      <c r="B12" s="87">
        <v>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2"/>
      <c r="P12" s="82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</row>
    <row r="13" spans="1:44" s="49" customFormat="1" ht="19.5" thickBot="1" x14ac:dyDescent="0.35">
      <c r="A13" s="79"/>
      <c r="B13" s="80">
        <v>6</v>
      </c>
      <c r="C13" s="81"/>
      <c r="D13" s="89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82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</row>
    <row r="14" spans="1:44" s="51" customFormat="1" ht="19.5" thickBot="1" x14ac:dyDescent="0.35">
      <c r="A14" s="79"/>
      <c r="B14" s="84">
        <v>7</v>
      </c>
      <c r="C14" s="81"/>
      <c r="D14" s="89"/>
      <c r="E14" s="81"/>
      <c r="F14" s="81"/>
      <c r="G14" s="90"/>
      <c r="H14" s="81"/>
      <c r="I14" s="89"/>
      <c r="J14" s="81"/>
      <c r="K14" s="81"/>
      <c r="L14" s="81"/>
      <c r="M14" s="81"/>
      <c r="N14" s="81"/>
      <c r="O14" s="91"/>
      <c r="P14" s="91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6"/>
      <c r="AL14" s="86"/>
      <c r="AM14" s="86"/>
      <c r="AN14" s="86"/>
      <c r="AO14" s="86"/>
      <c r="AP14" s="86"/>
      <c r="AQ14" s="86"/>
      <c r="AR14" s="86"/>
    </row>
    <row r="15" spans="1:44" s="51" customFormat="1" ht="19.5" thickBot="1" x14ac:dyDescent="0.35">
      <c r="A15" s="79"/>
      <c r="B15" s="92">
        <v>8</v>
      </c>
      <c r="C15" s="93"/>
      <c r="D15" s="94"/>
      <c r="E15" s="93"/>
      <c r="F15" s="93"/>
      <c r="G15" s="95"/>
      <c r="H15" s="93"/>
      <c r="I15" s="94"/>
      <c r="J15" s="93"/>
      <c r="K15" s="93"/>
      <c r="L15" s="93"/>
      <c r="M15" s="93"/>
      <c r="N15" s="96"/>
      <c r="O15" s="91"/>
      <c r="P15" s="91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6"/>
      <c r="AL15" s="86"/>
      <c r="AM15" s="86"/>
      <c r="AN15" s="86"/>
      <c r="AO15" s="86"/>
      <c r="AP15" s="86"/>
      <c r="AQ15" s="86"/>
      <c r="AR15" s="86"/>
    </row>
    <row r="16" spans="1:44" s="51" customFormat="1" ht="19.5" thickBot="1" x14ac:dyDescent="0.35">
      <c r="A16" s="79"/>
      <c r="B16" s="84">
        <v>9</v>
      </c>
      <c r="C16" s="81"/>
      <c r="D16" s="89"/>
      <c r="E16" s="81"/>
      <c r="F16" s="81"/>
      <c r="G16" s="90"/>
      <c r="H16" s="81"/>
      <c r="I16" s="89"/>
      <c r="J16" s="81"/>
      <c r="K16" s="81"/>
      <c r="L16" s="81"/>
      <c r="M16" s="81"/>
      <c r="N16" s="97"/>
      <c r="O16" s="91"/>
      <c r="P16" s="91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6"/>
      <c r="AL16" s="86"/>
      <c r="AM16" s="86"/>
      <c r="AN16" s="86"/>
      <c r="AO16" s="86"/>
      <c r="AP16" s="86"/>
      <c r="AQ16" s="86"/>
      <c r="AR16" s="86"/>
    </row>
    <row r="17" spans="1:44" s="51" customFormat="1" ht="19.5" thickBot="1" x14ac:dyDescent="0.35">
      <c r="A17" s="79"/>
      <c r="B17" s="84">
        <v>10</v>
      </c>
      <c r="C17" s="81"/>
      <c r="D17" s="89"/>
      <c r="E17" s="81"/>
      <c r="F17" s="81"/>
      <c r="G17" s="90"/>
      <c r="H17" s="81"/>
      <c r="I17" s="89"/>
      <c r="J17" s="81"/>
      <c r="K17" s="81"/>
      <c r="L17" s="81"/>
      <c r="M17" s="81"/>
      <c r="N17" s="97"/>
      <c r="O17" s="91"/>
      <c r="P17" s="91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6"/>
      <c r="AL17" s="86"/>
      <c r="AM17" s="86"/>
      <c r="AN17" s="86"/>
      <c r="AO17" s="86"/>
      <c r="AP17" s="86"/>
      <c r="AQ17" s="86"/>
      <c r="AR17" s="86"/>
    </row>
    <row r="18" spans="1:44" s="51" customFormat="1" ht="19.5" thickBot="1" x14ac:dyDescent="0.35">
      <c r="A18" s="79"/>
      <c r="B18" s="84">
        <v>11</v>
      </c>
      <c r="C18" s="81"/>
      <c r="D18" s="89"/>
      <c r="E18" s="81"/>
      <c r="F18" s="81"/>
      <c r="G18" s="90"/>
      <c r="H18" s="81"/>
      <c r="I18" s="89"/>
      <c r="J18" s="81"/>
      <c r="K18" s="81"/>
      <c r="L18" s="81"/>
      <c r="M18" s="81"/>
      <c r="N18" s="97"/>
      <c r="O18" s="91"/>
      <c r="P18" s="91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6"/>
      <c r="AL18" s="86"/>
      <c r="AM18" s="86"/>
      <c r="AN18" s="86"/>
      <c r="AO18" s="86"/>
      <c r="AP18" s="86"/>
      <c r="AQ18" s="86"/>
      <c r="AR18" s="86"/>
    </row>
    <row r="19" spans="1:44" s="51" customFormat="1" ht="19.5" thickBot="1" x14ac:dyDescent="0.35">
      <c r="A19" s="79"/>
      <c r="B19" s="84">
        <v>12</v>
      </c>
      <c r="C19" s="81"/>
      <c r="D19" s="89"/>
      <c r="E19" s="81"/>
      <c r="F19" s="81"/>
      <c r="G19" s="90"/>
      <c r="H19" s="81"/>
      <c r="I19" s="89"/>
      <c r="J19" s="81"/>
      <c r="K19" s="81"/>
      <c r="L19" s="81"/>
      <c r="M19" s="81"/>
      <c r="N19" s="97"/>
      <c r="O19" s="91"/>
      <c r="P19" s="91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6"/>
      <c r="AL19" s="86"/>
      <c r="AM19" s="86"/>
      <c r="AN19" s="86"/>
      <c r="AO19" s="86"/>
      <c r="AP19" s="86"/>
      <c r="AQ19" s="86"/>
      <c r="AR19" s="86"/>
    </row>
    <row r="20" spans="1:44" s="51" customFormat="1" ht="19.5" thickBot="1" x14ac:dyDescent="0.35">
      <c r="A20" s="79"/>
      <c r="B20" s="84">
        <v>13</v>
      </c>
      <c r="C20" s="81"/>
      <c r="D20" s="89"/>
      <c r="E20" s="81"/>
      <c r="F20" s="81"/>
      <c r="G20" s="90"/>
      <c r="H20" s="81"/>
      <c r="I20" s="89"/>
      <c r="J20" s="81"/>
      <c r="K20" s="81"/>
      <c r="L20" s="81"/>
      <c r="M20" s="81"/>
      <c r="N20" s="97"/>
      <c r="O20" s="91"/>
      <c r="P20" s="91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6"/>
      <c r="AL20" s="86"/>
      <c r="AM20" s="86"/>
      <c r="AN20" s="86"/>
      <c r="AO20" s="86"/>
      <c r="AP20" s="86"/>
      <c r="AQ20" s="86"/>
      <c r="AR20" s="86"/>
    </row>
    <row r="21" spans="1:44" s="51" customFormat="1" ht="19.5" thickBot="1" x14ac:dyDescent="0.35">
      <c r="A21" s="79"/>
      <c r="B21" s="84">
        <v>14</v>
      </c>
      <c r="C21" s="81"/>
      <c r="D21" s="89"/>
      <c r="E21" s="81"/>
      <c r="F21" s="81"/>
      <c r="G21" s="90"/>
      <c r="H21" s="81"/>
      <c r="I21" s="89"/>
      <c r="J21" s="81"/>
      <c r="K21" s="81"/>
      <c r="L21" s="81"/>
      <c r="M21" s="81"/>
      <c r="N21" s="97"/>
      <c r="O21" s="91"/>
      <c r="P21" s="91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6"/>
      <c r="AL21" s="86"/>
      <c r="AM21" s="86"/>
      <c r="AN21" s="86"/>
      <c r="AO21" s="86"/>
      <c r="AP21" s="86"/>
      <c r="AQ21" s="86"/>
      <c r="AR21" s="86"/>
    </row>
    <row r="22" spans="1:44" s="51" customFormat="1" ht="19.5" thickBot="1" x14ac:dyDescent="0.35">
      <c r="A22" s="79"/>
      <c r="B22" s="84">
        <v>15</v>
      </c>
      <c r="C22" s="81"/>
      <c r="D22" s="89"/>
      <c r="E22" s="81"/>
      <c r="F22" s="81"/>
      <c r="G22" s="90"/>
      <c r="H22" s="81"/>
      <c r="I22" s="89"/>
      <c r="J22" s="81"/>
      <c r="K22" s="81"/>
      <c r="L22" s="81"/>
      <c r="M22" s="81"/>
      <c r="N22" s="97"/>
      <c r="O22" s="91"/>
      <c r="P22" s="91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6"/>
      <c r="AL22" s="86"/>
      <c r="AM22" s="86"/>
      <c r="AN22" s="86"/>
      <c r="AO22" s="86"/>
      <c r="AP22" s="86"/>
      <c r="AQ22" s="86"/>
      <c r="AR22" s="86"/>
    </row>
    <row r="23" spans="1:44" s="51" customFormat="1" ht="19.5" thickBot="1" x14ac:dyDescent="0.35">
      <c r="A23" s="79"/>
      <c r="B23" s="84">
        <v>16</v>
      </c>
      <c r="C23" s="81"/>
      <c r="D23" s="89"/>
      <c r="E23" s="81"/>
      <c r="F23" s="81"/>
      <c r="G23" s="90"/>
      <c r="H23" s="81"/>
      <c r="I23" s="89"/>
      <c r="J23" s="81"/>
      <c r="K23" s="81"/>
      <c r="L23" s="81"/>
      <c r="M23" s="81"/>
      <c r="N23" s="97"/>
      <c r="O23" s="91"/>
      <c r="P23" s="91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6"/>
      <c r="AL23" s="86"/>
      <c r="AM23" s="86"/>
      <c r="AN23" s="86"/>
      <c r="AO23" s="86"/>
      <c r="AP23" s="86"/>
      <c r="AQ23" s="86"/>
      <c r="AR23" s="86"/>
    </row>
    <row r="24" spans="1:44" s="51" customFormat="1" ht="19.5" thickBot="1" x14ac:dyDescent="0.35">
      <c r="A24" s="79"/>
      <c r="B24" s="84">
        <v>17</v>
      </c>
      <c r="C24" s="81"/>
      <c r="D24" s="89"/>
      <c r="E24" s="81"/>
      <c r="F24" s="81"/>
      <c r="G24" s="90"/>
      <c r="H24" s="81"/>
      <c r="I24" s="89"/>
      <c r="J24" s="81"/>
      <c r="K24" s="81"/>
      <c r="L24" s="81"/>
      <c r="M24" s="81"/>
      <c r="N24" s="97"/>
      <c r="O24" s="91"/>
      <c r="P24" s="91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6"/>
      <c r="AL24" s="86"/>
      <c r="AM24" s="86"/>
      <c r="AN24" s="86"/>
      <c r="AO24" s="86"/>
      <c r="AP24" s="86"/>
      <c r="AQ24" s="86"/>
      <c r="AR24" s="86"/>
    </row>
    <row r="25" spans="1:44" s="51" customFormat="1" ht="19.5" thickBot="1" x14ac:dyDescent="0.35">
      <c r="A25" s="79"/>
      <c r="B25" s="84">
        <v>18</v>
      </c>
      <c r="C25" s="81"/>
      <c r="D25" s="89"/>
      <c r="E25" s="81"/>
      <c r="F25" s="81"/>
      <c r="G25" s="90"/>
      <c r="H25" s="81"/>
      <c r="I25" s="89"/>
      <c r="J25" s="81"/>
      <c r="K25" s="81"/>
      <c r="L25" s="81"/>
      <c r="M25" s="81"/>
      <c r="N25" s="97"/>
      <c r="O25" s="91"/>
      <c r="P25" s="91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6"/>
      <c r="AL25" s="86"/>
      <c r="AM25" s="86"/>
      <c r="AN25" s="86"/>
      <c r="AO25" s="86"/>
      <c r="AP25" s="86"/>
      <c r="AQ25" s="86"/>
      <c r="AR25" s="86"/>
    </row>
    <row r="26" spans="1:44" s="51" customFormat="1" ht="19.5" thickBot="1" x14ac:dyDescent="0.35">
      <c r="A26" s="79"/>
      <c r="B26" s="84">
        <v>19</v>
      </c>
      <c r="C26" s="81"/>
      <c r="D26" s="89"/>
      <c r="E26" s="81"/>
      <c r="F26" s="81"/>
      <c r="G26" s="90"/>
      <c r="H26" s="81"/>
      <c r="I26" s="89"/>
      <c r="J26" s="81"/>
      <c r="K26" s="81"/>
      <c r="L26" s="81"/>
      <c r="M26" s="81"/>
      <c r="N26" s="97"/>
      <c r="O26" s="91"/>
      <c r="P26" s="91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6"/>
      <c r="AL26" s="86"/>
      <c r="AM26" s="86"/>
      <c r="AN26" s="86"/>
      <c r="AO26" s="86"/>
      <c r="AP26" s="86"/>
      <c r="AQ26" s="86"/>
      <c r="AR26" s="86"/>
    </row>
    <row r="27" spans="1:44" s="51" customFormat="1" ht="19.5" thickBot="1" x14ac:dyDescent="0.35">
      <c r="A27" s="79"/>
      <c r="B27" s="92">
        <v>20</v>
      </c>
      <c r="C27" s="93"/>
      <c r="D27" s="94"/>
      <c r="E27" s="93"/>
      <c r="F27" s="93"/>
      <c r="G27" s="95"/>
      <c r="H27" s="93"/>
      <c r="I27" s="94"/>
      <c r="J27" s="93"/>
      <c r="K27" s="93"/>
      <c r="L27" s="93"/>
      <c r="M27" s="93"/>
      <c r="N27" s="96"/>
      <c r="O27" s="91"/>
      <c r="P27" s="91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6"/>
      <c r="AL27" s="86"/>
      <c r="AM27" s="86"/>
      <c r="AN27" s="86"/>
      <c r="AO27" s="86"/>
      <c r="AP27" s="86"/>
      <c r="AQ27" s="86"/>
      <c r="AR27" s="86"/>
    </row>
    <row r="28" spans="1:44" s="51" customFormat="1" ht="19.5" thickBot="1" x14ac:dyDescent="0.35">
      <c r="A28" s="79"/>
      <c r="B28" s="84">
        <v>21</v>
      </c>
      <c r="C28" s="81"/>
      <c r="D28" s="89"/>
      <c r="E28" s="81"/>
      <c r="F28" s="81"/>
      <c r="G28" s="90"/>
      <c r="H28" s="81"/>
      <c r="I28" s="89"/>
      <c r="J28" s="81"/>
      <c r="K28" s="81"/>
      <c r="L28" s="81"/>
      <c r="M28" s="81"/>
      <c r="N28" s="97"/>
      <c r="O28" s="91"/>
      <c r="P28" s="91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6"/>
      <c r="AL28" s="86"/>
      <c r="AM28" s="86"/>
      <c r="AN28" s="86"/>
      <c r="AO28" s="86"/>
      <c r="AP28" s="86"/>
      <c r="AQ28" s="86"/>
      <c r="AR28" s="86"/>
    </row>
    <row r="29" spans="1:44" s="51" customFormat="1" ht="19.5" thickBot="1" x14ac:dyDescent="0.35">
      <c r="A29" s="79"/>
      <c r="B29" s="84">
        <v>22</v>
      </c>
      <c r="C29" s="81"/>
      <c r="D29" s="89"/>
      <c r="E29" s="81"/>
      <c r="F29" s="81"/>
      <c r="G29" s="90"/>
      <c r="H29" s="81"/>
      <c r="I29" s="89"/>
      <c r="J29" s="81"/>
      <c r="K29" s="81"/>
      <c r="L29" s="81"/>
      <c r="M29" s="81"/>
      <c r="N29" s="97"/>
      <c r="O29" s="91"/>
      <c r="P29" s="91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6"/>
      <c r="AL29" s="86"/>
      <c r="AM29" s="86"/>
      <c r="AN29" s="86"/>
      <c r="AO29" s="86"/>
      <c r="AP29" s="86"/>
      <c r="AQ29" s="86"/>
      <c r="AR29" s="86"/>
    </row>
    <row r="30" spans="1:44" s="98" customFormat="1" ht="19.5" thickBot="1" x14ac:dyDescent="0.35">
      <c r="A30" s="79"/>
      <c r="B30" s="84">
        <v>23</v>
      </c>
      <c r="C30" s="81"/>
      <c r="D30" s="89"/>
      <c r="E30" s="81"/>
      <c r="F30" s="81"/>
      <c r="G30" s="90"/>
      <c r="H30" s="81"/>
      <c r="I30" s="89"/>
      <c r="J30" s="81"/>
      <c r="K30" s="81"/>
      <c r="L30" s="81"/>
      <c r="M30" s="81"/>
      <c r="N30" s="97"/>
      <c r="O30" s="91"/>
      <c r="P30" s="91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6"/>
      <c r="AL30" s="86"/>
      <c r="AM30" s="86"/>
      <c r="AN30" s="86"/>
      <c r="AO30" s="86"/>
      <c r="AP30" s="86"/>
      <c r="AQ30" s="86"/>
      <c r="AR30" s="86"/>
    </row>
    <row r="31" spans="1:44" s="99" customFormat="1" ht="19.5" thickBot="1" x14ac:dyDescent="0.35">
      <c r="A31" s="79"/>
      <c r="B31" s="84">
        <v>24</v>
      </c>
      <c r="C31" s="81"/>
      <c r="D31" s="89"/>
      <c r="E31" s="81"/>
      <c r="F31" s="81"/>
      <c r="G31" s="90"/>
      <c r="H31" s="81"/>
      <c r="I31" s="89"/>
      <c r="J31" s="81"/>
      <c r="K31" s="81"/>
      <c r="L31" s="81"/>
      <c r="M31" s="81"/>
      <c r="N31" s="97"/>
      <c r="O31" s="91"/>
      <c r="P31" s="91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6"/>
      <c r="AL31" s="86"/>
      <c r="AM31" s="86"/>
      <c r="AN31" s="86"/>
      <c r="AO31" s="86"/>
      <c r="AP31" s="86"/>
      <c r="AQ31" s="86"/>
      <c r="AR31" s="86"/>
    </row>
    <row r="32" spans="1:44" s="99" customFormat="1" ht="19.5" thickBot="1" x14ac:dyDescent="0.35">
      <c r="A32" s="79"/>
      <c r="B32" s="84">
        <v>25</v>
      </c>
      <c r="C32" s="81"/>
      <c r="D32" s="89"/>
      <c r="E32" s="81"/>
      <c r="F32" s="81"/>
      <c r="G32" s="90"/>
      <c r="H32" s="81"/>
      <c r="I32" s="89"/>
      <c r="J32" s="81"/>
      <c r="K32" s="81"/>
      <c r="L32" s="81"/>
      <c r="M32" s="81"/>
      <c r="N32" s="97"/>
      <c r="O32" s="91"/>
      <c r="P32" s="91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6"/>
      <c r="AL32" s="86"/>
      <c r="AM32" s="86"/>
      <c r="AN32" s="86"/>
      <c r="AO32" s="86"/>
      <c r="AP32" s="86"/>
      <c r="AQ32" s="86"/>
      <c r="AR32" s="86"/>
    </row>
    <row r="33" spans="1:44" s="99" customFormat="1" ht="19.5" thickBot="1" x14ac:dyDescent="0.35">
      <c r="A33" s="79"/>
      <c r="B33" s="84">
        <v>26</v>
      </c>
      <c r="C33" s="81"/>
      <c r="D33" s="89"/>
      <c r="E33" s="81"/>
      <c r="F33" s="81"/>
      <c r="G33" s="90"/>
      <c r="H33" s="81"/>
      <c r="I33" s="89"/>
      <c r="J33" s="81"/>
      <c r="K33" s="81"/>
      <c r="L33" s="81"/>
      <c r="M33" s="81"/>
      <c r="N33" s="97"/>
      <c r="O33" s="91"/>
      <c r="P33" s="91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6"/>
      <c r="AL33" s="86"/>
      <c r="AM33" s="86"/>
      <c r="AN33" s="86"/>
      <c r="AO33" s="86"/>
      <c r="AP33" s="86"/>
      <c r="AQ33" s="86"/>
      <c r="AR33" s="86"/>
    </row>
    <row r="34" spans="1:44" s="99" customFormat="1" ht="19.5" thickBot="1" x14ac:dyDescent="0.35">
      <c r="A34" s="79"/>
      <c r="B34" s="84">
        <v>27</v>
      </c>
      <c r="C34" s="81"/>
      <c r="D34" s="89"/>
      <c r="E34" s="81"/>
      <c r="F34" s="81"/>
      <c r="G34" s="90"/>
      <c r="H34" s="81"/>
      <c r="I34" s="89"/>
      <c r="J34" s="81"/>
      <c r="K34" s="81"/>
      <c r="L34" s="81"/>
      <c r="M34" s="81"/>
      <c r="N34" s="97"/>
      <c r="O34" s="91"/>
      <c r="P34" s="91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6"/>
      <c r="AL34" s="86"/>
      <c r="AM34" s="86"/>
      <c r="AN34" s="86"/>
      <c r="AO34" s="86"/>
      <c r="AP34" s="86"/>
      <c r="AQ34" s="86"/>
      <c r="AR34" s="86"/>
    </row>
    <row r="35" spans="1:44" s="99" customFormat="1" ht="19.5" thickBot="1" x14ac:dyDescent="0.35">
      <c r="A35" s="79"/>
      <c r="B35" s="84">
        <v>28</v>
      </c>
      <c r="C35" s="81"/>
      <c r="D35" s="89"/>
      <c r="E35" s="81"/>
      <c r="F35" s="81"/>
      <c r="G35" s="90"/>
      <c r="H35" s="81"/>
      <c r="I35" s="89"/>
      <c r="J35" s="81"/>
      <c r="K35" s="81"/>
      <c r="L35" s="81"/>
      <c r="M35" s="81"/>
      <c r="N35" s="97"/>
      <c r="O35" s="91"/>
      <c r="P35" s="91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6"/>
      <c r="AL35" s="86"/>
      <c r="AM35" s="86"/>
      <c r="AN35" s="86"/>
      <c r="AO35" s="86"/>
      <c r="AP35" s="86"/>
      <c r="AQ35" s="86"/>
      <c r="AR35" s="86"/>
    </row>
    <row r="36" spans="1:44" s="99" customFormat="1" ht="19.5" thickBot="1" x14ac:dyDescent="0.35">
      <c r="A36" s="79"/>
      <c r="B36" s="84">
        <v>29</v>
      </c>
      <c r="C36" s="81"/>
      <c r="D36" s="89"/>
      <c r="E36" s="81"/>
      <c r="F36" s="81"/>
      <c r="G36" s="90"/>
      <c r="H36" s="81"/>
      <c r="I36" s="89"/>
      <c r="J36" s="81"/>
      <c r="K36" s="81"/>
      <c r="L36" s="81"/>
      <c r="M36" s="81"/>
      <c r="N36" s="97"/>
      <c r="O36" s="91"/>
      <c r="P36" s="91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6"/>
      <c r="AL36" s="86"/>
      <c r="AM36" s="86"/>
      <c r="AN36" s="86"/>
      <c r="AO36" s="86"/>
      <c r="AP36" s="86"/>
      <c r="AQ36" s="86"/>
      <c r="AR36" s="86"/>
    </row>
    <row r="37" spans="1:44" s="99" customFormat="1" ht="19.5" thickBot="1" x14ac:dyDescent="0.35">
      <c r="A37" s="79"/>
      <c r="B37" s="84">
        <v>30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97"/>
      <c r="O37" s="91"/>
      <c r="P37" s="91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6"/>
      <c r="AL37" s="86"/>
      <c r="AM37" s="86"/>
      <c r="AN37" s="86"/>
      <c r="AO37" s="86"/>
      <c r="AP37" s="86"/>
      <c r="AQ37" s="86"/>
      <c r="AR37" s="86"/>
    </row>
    <row r="38" spans="1:44" s="99" customFormat="1" ht="19.5" thickBot="1" x14ac:dyDescent="0.35">
      <c r="A38" s="79"/>
      <c r="B38" s="100">
        <v>31</v>
      </c>
      <c r="C38" s="101"/>
      <c r="D38" s="102"/>
      <c r="E38" s="101"/>
      <c r="F38" s="101"/>
      <c r="G38" s="103"/>
      <c r="H38" s="101"/>
      <c r="I38" s="102"/>
      <c r="J38" s="101"/>
      <c r="K38" s="101"/>
      <c r="L38" s="101"/>
      <c r="M38" s="101"/>
      <c r="N38" s="104"/>
      <c r="O38" s="91"/>
      <c r="P38" s="91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6"/>
      <c r="AL38" s="86"/>
      <c r="AM38" s="86"/>
      <c r="AN38" s="86"/>
      <c r="AO38" s="86"/>
      <c r="AP38" s="86"/>
      <c r="AQ38" s="86"/>
      <c r="AR38" s="86"/>
    </row>
    <row r="39" spans="1:44" s="99" customFormat="1" ht="19.5" thickBot="1" x14ac:dyDescent="0.35">
      <c r="A39" s="79"/>
      <c r="B39" s="105">
        <v>32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91"/>
      <c r="P39" s="91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6"/>
      <c r="AL39" s="86"/>
      <c r="AM39" s="86"/>
      <c r="AN39" s="86"/>
      <c r="AO39" s="86"/>
      <c r="AP39" s="86"/>
      <c r="AQ39" s="86"/>
      <c r="AR39" s="86"/>
    </row>
    <row r="40" spans="1:44" s="51" customFormat="1" ht="19.5" thickBot="1" x14ac:dyDescent="0.35">
      <c r="A40" s="79"/>
      <c r="B40" s="105">
        <v>33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91"/>
      <c r="P40" s="91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6"/>
      <c r="AL40" s="86"/>
      <c r="AM40" s="86"/>
      <c r="AN40" s="86"/>
      <c r="AO40" s="86"/>
      <c r="AP40" s="86"/>
      <c r="AQ40" s="86"/>
      <c r="AR40" s="86"/>
    </row>
    <row r="41" spans="1:44" s="51" customFormat="1" ht="19.5" thickBot="1" x14ac:dyDescent="0.35">
      <c r="A41" s="79"/>
      <c r="B41" s="105">
        <v>34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91"/>
      <c r="P41" s="91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6"/>
      <c r="AL41" s="86"/>
      <c r="AM41" s="86"/>
      <c r="AN41" s="86"/>
      <c r="AO41" s="86"/>
      <c r="AP41" s="86"/>
      <c r="AQ41" s="86"/>
      <c r="AR41" s="86"/>
    </row>
    <row r="42" spans="1:44" s="51" customFormat="1" ht="19.5" thickBot="1" x14ac:dyDescent="0.35">
      <c r="A42" s="79"/>
      <c r="B42" s="105">
        <v>35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91"/>
      <c r="P42" s="91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6"/>
      <c r="AL42" s="86"/>
      <c r="AM42" s="86"/>
      <c r="AN42" s="86"/>
      <c r="AO42" s="86"/>
      <c r="AP42" s="86"/>
      <c r="AQ42" s="86"/>
      <c r="AR42" s="86"/>
    </row>
    <row r="43" spans="1:44" s="51" customFormat="1" ht="19.5" thickBot="1" x14ac:dyDescent="0.35">
      <c r="A43" s="79"/>
      <c r="B43" s="105">
        <v>36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91"/>
      <c r="P43" s="91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6"/>
      <c r="AL43" s="86"/>
      <c r="AM43" s="86"/>
      <c r="AN43" s="86"/>
      <c r="AO43" s="86"/>
      <c r="AP43" s="86"/>
      <c r="AQ43" s="86"/>
      <c r="AR43" s="86"/>
    </row>
    <row r="44" spans="1:44" s="51" customFormat="1" ht="19.5" thickBot="1" x14ac:dyDescent="0.35">
      <c r="A44" s="79"/>
      <c r="B44" s="105">
        <v>37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91"/>
      <c r="P44" s="91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6"/>
      <c r="AL44" s="86"/>
      <c r="AM44" s="86"/>
      <c r="AN44" s="86"/>
      <c r="AO44" s="86"/>
      <c r="AP44" s="86"/>
      <c r="AQ44" s="86"/>
      <c r="AR44" s="86"/>
    </row>
    <row r="45" spans="1:44" s="51" customFormat="1" ht="19.5" thickBot="1" x14ac:dyDescent="0.35">
      <c r="A45" s="79"/>
      <c r="B45" s="105">
        <v>38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91"/>
      <c r="P45" s="91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6"/>
      <c r="AL45" s="86"/>
      <c r="AM45" s="86"/>
      <c r="AN45" s="86"/>
      <c r="AO45" s="86"/>
      <c r="AP45" s="86"/>
      <c r="AQ45" s="86"/>
      <c r="AR45" s="86"/>
    </row>
    <row r="46" spans="1:44" s="51" customFormat="1" ht="19.5" thickBot="1" x14ac:dyDescent="0.35">
      <c r="A46" s="79"/>
      <c r="B46" s="105">
        <v>39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91"/>
      <c r="P46" s="9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6"/>
      <c r="AL46" s="86"/>
      <c r="AM46" s="86"/>
      <c r="AN46" s="86"/>
      <c r="AO46" s="86"/>
      <c r="AP46" s="86"/>
      <c r="AQ46" s="86"/>
      <c r="AR46" s="86"/>
    </row>
    <row r="47" spans="1:44" s="51" customFormat="1" ht="19.5" thickBot="1" x14ac:dyDescent="0.35">
      <c r="A47" s="79"/>
      <c r="B47" s="105">
        <v>40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91"/>
      <c r="P47" s="91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6"/>
      <c r="AL47" s="86"/>
      <c r="AM47" s="86"/>
      <c r="AN47" s="86"/>
      <c r="AO47" s="86"/>
      <c r="AP47" s="86"/>
      <c r="AQ47" s="86"/>
      <c r="AR47" s="86"/>
    </row>
    <row r="48" spans="1:44" s="51" customFormat="1" ht="19.5" thickBot="1" x14ac:dyDescent="0.35">
      <c r="A48" s="79"/>
      <c r="B48" s="105">
        <v>41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91"/>
      <c r="P48" s="91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6"/>
      <c r="AL48" s="86"/>
      <c r="AM48" s="86"/>
      <c r="AN48" s="86"/>
      <c r="AO48" s="86"/>
      <c r="AP48" s="86"/>
      <c r="AQ48" s="86"/>
      <c r="AR48" s="86"/>
    </row>
    <row r="49" spans="1:44" s="51" customFormat="1" ht="19.5" thickBot="1" x14ac:dyDescent="0.35">
      <c r="A49" s="79"/>
      <c r="B49" s="105">
        <v>43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91"/>
      <c r="P49" s="91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6"/>
      <c r="AL49" s="86"/>
      <c r="AM49" s="86"/>
      <c r="AN49" s="86"/>
      <c r="AO49" s="86"/>
      <c r="AP49" s="86"/>
      <c r="AQ49" s="86"/>
      <c r="AR49" s="86"/>
    </row>
    <row r="50" spans="1:44" s="51" customFormat="1" ht="19.5" thickBot="1" x14ac:dyDescent="0.35">
      <c r="A50" s="79"/>
      <c r="B50" s="105">
        <v>44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91"/>
      <c r="P50" s="91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6"/>
      <c r="AL50" s="86"/>
      <c r="AM50" s="86"/>
      <c r="AN50" s="86"/>
      <c r="AO50" s="86"/>
      <c r="AP50" s="86"/>
      <c r="AQ50" s="86"/>
      <c r="AR50" s="86"/>
    </row>
    <row r="51" spans="1:44" s="51" customFormat="1" ht="19.5" thickBot="1" x14ac:dyDescent="0.35">
      <c r="A51" s="79"/>
      <c r="B51" s="105">
        <v>45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91"/>
      <c r="P51" s="91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6"/>
      <c r="AL51" s="86"/>
      <c r="AM51" s="86"/>
      <c r="AN51" s="86"/>
      <c r="AO51" s="86"/>
      <c r="AP51" s="86"/>
      <c r="AQ51" s="86"/>
      <c r="AR51" s="86"/>
    </row>
    <row r="52" spans="1:44" s="51" customFormat="1" ht="19.5" thickBot="1" x14ac:dyDescent="0.35">
      <c r="A52" s="79"/>
      <c r="B52" s="105">
        <v>46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91"/>
      <c r="P52" s="91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6"/>
      <c r="AL52" s="86"/>
      <c r="AM52" s="86"/>
      <c r="AN52" s="86"/>
      <c r="AO52" s="86"/>
      <c r="AP52" s="86"/>
      <c r="AQ52" s="86"/>
      <c r="AR52" s="86"/>
    </row>
    <row r="53" spans="1:44" s="51" customFormat="1" ht="19.5" thickBot="1" x14ac:dyDescent="0.35">
      <c r="A53" s="79"/>
      <c r="B53" s="105">
        <v>47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91"/>
      <c r="P53" s="91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6"/>
      <c r="AL53" s="86"/>
      <c r="AM53" s="86"/>
      <c r="AN53" s="86"/>
      <c r="AO53" s="86"/>
      <c r="AP53" s="86"/>
      <c r="AQ53" s="86"/>
      <c r="AR53" s="86"/>
    </row>
    <row r="54" spans="1:44" s="51" customFormat="1" ht="19.5" thickBot="1" x14ac:dyDescent="0.35">
      <c r="A54" s="79"/>
      <c r="B54" s="105">
        <v>48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91"/>
      <c r="P54" s="91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6"/>
      <c r="AL54" s="86"/>
      <c r="AM54" s="86"/>
      <c r="AN54" s="86"/>
      <c r="AO54" s="86"/>
      <c r="AP54" s="86"/>
      <c r="AQ54" s="86"/>
      <c r="AR54" s="86"/>
    </row>
    <row r="55" spans="1:44" s="49" customFormat="1" ht="19.5" thickBot="1" x14ac:dyDescent="0.35">
      <c r="A55" s="79"/>
      <c r="B55" s="105">
        <v>49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  <c r="P55" s="82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</row>
    <row r="56" spans="1:44" s="49" customFormat="1" ht="19.5" thickBot="1" x14ac:dyDescent="0.35">
      <c r="A56" s="79"/>
      <c r="B56" s="105">
        <v>50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2"/>
      <c r="P56" s="82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</row>
    <row r="57" spans="1:44" s="49" customFormat="1" ht="19.5" hidden="1" thickBot="1" x14ac:dyDescent="0.35">
      <c r="A57" s="79"/>
      <c r="B57" s="105">
        <v>51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2"/>
      <c r="P57" s="82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</row>
    <row r="58" spans="1:44" s="49" customFormat="1" ht="19.5" hidden="1" thickBot="1" x14ac:dyDescent="0.35">
      <c r="A58" s="79"/>
      <c r="B58" s="105">
        <v>52</v>
      </c>
      <c r="C58" s="81"/>
      <c r="D58" s="89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2"/>
      <c r="P58" s="82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</row>
    <row r="59" spans="1:44" s="51" customFormat="1" ht="19.5" hidden="1" thickBot="1" x14ac:dyDescent="0.35">
      <c r="A59" s="79"/>
      <c r="B59" s="105">
        <v>53</v>
      </c>
      <c r="C59" s="81"/>
      <c r="D59" s="89"/>
      <c r="E59" s="81"/>
      <c r="F59" s="81"/>
      <c r="G59" s="90"/>
      <c r="H59" s="81"/>
      <c r="I59" s="89"/>
      <c r="J59" s="81"/>
      <c r="K59" s="81"/>
      <c r="L59" s="81"/>
      <c r="M59" s="81"/>
      <c r="N59" s="81"/>
      <c r="O59" s="91"/>
      <c r="P59" s="91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6"/>
      <c r="AL59" s="86"/>
      <c r="AM59" s="86"/>
      <c r="AN59" s="86"/>
      <c r="AO59" s="86"/>
      <c r="AP59" s="86"/>
      <c r="AQ59" s="86"/>
      <c r="AR59" s="86"/>
    </row>
    <row r="60" spans="1:44" s="51" customFormat="1" ht="19.5" hidden="1" thickBot="1" x14ac:dyDescent="0.35">
      <c r="A60" s="79"/>
      <c r="B60" s="105">
        <v>54</v>
      </c>
      <c r="C60" s="93"/>
      <c r="D60" s="94"/>
      <c r="E60" s="93"/>
      <c r="F60" s="93"/>
      <c r="G60" s="95"/>
      <c r="H60" s="93"/>
      <c r="I60" s="94"/>
      <c r="J60" s="93"/>
      <c r="K60" s="93"/>
      <c r="L60" s="93"/>
      <c r="M60" s="93"/>
      <c r="N60" s="96"/>
      <c r="O60" s="91"/>
      <c r="P60" s="91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6"/>
      <c r="AL60" s="86"/>
      <c r="AM60" s="86"/>
      <c r="AN60" s="86"/>
      <c r="AO60" s="86"/>
      <c r="AP60" s="86"/>
      <c r="AQ60" s="86"/>
      <c r="AR60" s="86"/>
    </row>
    <row r="61" spans="1:44" s="51" customFormat="1" ht="19.5" hidden="1" thickBot="1" x14ac:dyDescent="0.35">
      <c r="A61" s="79"/>
      <c r="B61" s="105">
        <v>55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91"/>
      <c r="P61" s="91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6"/>
      <c r="AL61" s="86"/>
      <c r="AM61" s="86"/>
      <c r="AN61" s="86"/>
      <c r="AO61" s="86"/>
      <c r="AP61" s="86"/>
      <c r="AQ61" s="86"/>
      <c r="AR61" s="86"/>
    </row>
    <row r="62" spans="1:44" s="51" customFormat="1" ht="19.5" hidden="1" thickBot="1" x14ac:dyDescent="0.35">
      <c r="A62" s="79"/>
      <c r="B62" s="105">
        <v>56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91"/>
      <c r="P62" s="91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6"/>
      <c r="AL62" s="86"/>
      <c r="AM62" s="86"/>
      <c r="AN62" s="86"/>
      <c r="AO62" s="86"/>
      <c r="AP62" s="86"/>
      <c r="AQ62" s="86"/>
      <c r="AR62" s="86"/>
    </row>
    <row r="63" spans="1:44" s="51" customFormat="1" ht="19.5" hidden="1" thickBot="1" x14ac:dyDescent="0.35">
      <c r="A63" s="79"/>
      <c r="B63" s="105">
        <v>57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91"/>
      <c r="P63" s="91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6"/>
      <c r="AL63" s="86"/>
      <c r="AM63" s="86"/>
      <c r="AN63" s="86"/>
      <c r="AO63" s="86"/>
      <c r="AP63" s="86"/>
      <c r="AQ63" s="86"/>
      <c r="AR63" s="86"/>
    </row>
    <row r="64" spans="1:44" s="51" customFormat="1" ht="19.5" hidden="1" thickBot="1" x14ac:dyDescent="0.35">
      <c r="A64" s="79"/>
      <c r="B64" s="105">
        <v>58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91"/>
      <c r="P64" s="91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6"/>
      <c r="AL64" s="86"/>
      <c r="AM64" s="86"/>
      <c r="AN64" s="86"/>
      <c r="AO64" s="86"/>
      <c r="AP64" s="86"/>
      <c r="AQ64" s="86"/>
      <c r="AR64" s="86"/>
    </row>
    <row r="65" spans="1:44" s="51" customFormat="1" ht="19.5" hidden="1" thickBot="1" x14ac:dyDescent="0.35">
      <c r="A65" s="79"/>
      <c r="B65" s="105">
        <v>59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91"/>
      <c r="P65" s="91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6"/>
      <c r="AL65" s="86"/>
      <c r="AM65" s="86"/>
      <c r="AN65" s="86"/>
      <c r="AO65" s="86"/>
      <c r="AP65" s="86"/>
      <c r="AQ65" s="86"/>
      <c r="AR65" s="86"/>
    </row>
    <row r="66" spans="1:44" s="51" customFormat="1" ht="19.5" hidden="1" thickBot="1" x14ac:dyDescent="0.35">
      <c r="A66" s="79"/>
      <c r="B66" s="105">
        <v>60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91"/>
      <c r="P66" s="91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6"/>
      <c r="AL66" s="86"/>
      <c r="AM66" s="86"/>
      <c r="AN66" s="86"/>
      <c r="AO66" s="86"/>
      <c r="AP66" s="86"/>
      <c r="AQ66" s="86"/>
      <c r="AR66" s="86"/>
    </row>
    <row r="67" spans="1:44" s="51" customFormat="1" ht="19.5" hidden="1" thickBot="1" x14ac:dyDescent="0.35">
      <c r="A67" s="79"/>
      <c r="B67" s="105">
        <v>61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91"/>
      <c r="P67" s="91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6"/>
      <c r="AL67" s="86"/>
      <c r="AM67" s="86"/>
      <c r="AN67" s="86"/>
      <c r="AO67" s="86"/>
      <c r="AP67" s="86"/>
      <c r="AQ67" s="86"/>
      <c r="AR67" s="86"/>
    </row>
    <row r="68" spans="1:44" s="49" customFormat="1" ht="19.5" hidden="1" thickBot="1" x14ac:dyDescent="0.35">
      <c r="A68" s="79"/>
      <c r="B68" s="105">
        <v>62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2"/>
      <c r="P68" s="82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</row>
    <row r="69" spans="1:44" s="49" customFormat="1" ht="19.5" hidden="1" thickBot="1" x14ac:dyDescent="0.35">
      <c r="A69" s="79"/>
      <c r="B69" s="105">
        <v>63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2"/>
      <c r="P69" s="82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</row>
    <row r="70" spans="1:44" s="49" customFormat="1" ht="19.5" hidden="1" thickBot="1" x14ac:dyDescent="0.35">
      <c r="A70" s="79"/>
      <c r="B70" s="105">
        <v>64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2"/>
      <c r="P70" s="82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</row>
    <row r="71" spans="1:44" s="49" customFormat="1" ht="19.5" hidden="1" thickBot="1" x14ac:dyDescent="0.35">
      <c r="A71" s="79"/>
      <c r="B71" s="105">
        <v>65</v>
      </c>
      <c r="C71" s="81"/>
      <c r="D71" s="8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2"/>
      <c r="P71" s="82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</row>
    <row r="72" spans="1:44" s="51" customFormat="1" ht="19.5" hidden="1" thickBot="1" x14ac:dyDescent="0.35">
      <c r="A72" s="79"/>
      <c r="B72" s="105">
        <v>66</v>
      </c>
      <c r="C72" s="81"/>
      <c r="D72" s="89"/>
      <c r="E72" s="81"/>
      <c r="F72" s="81"/>
      <c r="G72" s="90"/>
      <c r="H72" s="81"/>
      <c r="I72" s="89"/>
      <c r="J72" s="81"/>
      <c r="K72" s="81"/>
      <c r="L72" s="81"/>
      <c r="M72" s="81"/>
      <c r="N72" s="81"/>
      <c r="O72" s="91"/>
      <c r="P72" s="91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6"/>
      <c r="AL72" s="86"/>
      <c r="AM72" s="86"/>
      <c r="AN72" s="86"/>
      <c r="AO72" s="86"/>
      <c r="AP72" s="86"/>
      <c r="AQ72" s="86"/>
      <c r="AR72" s="86"/>
    </row>
    <row r="73" spans="1:44" s="51" customFormat="1" ht="19.5" hidden="1" thickBot="1" x14ac:dyDescent="0.35">
      <c r="A73" s="79"/>
      <c r="B73" s="105">
        <v>67</v>
      </c>
      <c r="C73" s="93"/>
      <c r="D73" s="94"/>
      <c r="E73" s="93"/>
      <c r="F73" s="93"/>
      <c r="G73" s="95"/>
      <c r="H73" s="93"/>
      <c r="I73" s="94"/>
      <c r="J73" s="93"/>
      <c r="K73" s="93"/>
      <c r="L73" s="93"/>
      <c r="M73" s="93"/>
      <c r="N73" s="96"/>
      <c r="O73" s="91"/>
      <c r="P73" s="91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6"/>
      <c r="AL73" s="86"/>
      <c r="AM73" s="86"/>
      <c r="AN73" s="86"/>
      <c r="AO73" s="86"/>
      <c r="AP73" s="86"/>
      <c r="AQ73" s="86"/>
      <c r="AR73" s="86"/>
    </row>
    <row r="74" spans="1:44" s="51" customFormat="1" ht="19.5" hidden="1" thickBot="1" x14ac:dyDescent="0.35">
      <c r="A74" s="79"/>
      <c r="B74" s="105">
        <v>68</v>
      </c>
      <c r="C74" s="81"/>
      <c r="D74" s="89"/>
      <c r="E74" s="81"/>
      <c r="F74" s="81"/>
      <c r="G74" s="90"/>
      <c r="H74" s="81"/>
      <c r="I74" s="89"/>
      <c r="J74" s="81"/>
      <c r="K74" s="81"/>
      <c r="L74" s="81"/>
      <c r="M74" s="81"/>
      <c r="N74" s="97"/>
      <c r="O74" s="91"/>
      <c r="P74" s="91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6"/>
      <c r="AL74" s="86"/>
      <c r="AM74" s="86"/>
      <c r="AN74" s="86"/>
      <c r="AO74" s="86"/>
      <c r="AP74" s="86"/>
      <c r="AQ74" s="86"/>
      <c r="AR74" s="86"/>
    </row>
    <row r="75" spans="1:44" s="51" customFormat="1" ht="19.5" hidden="1" thickBot="1" x14ac:dyDescent="0.35">
      <c r="A75" s="79"/>
      <c r="B75" s="105">
        <v>69</v>
      </c>
      <c r="C75" s="81"/>
      <c r="D75" s="89"/>
      <c r="E75" s="81"/>
      <c r="F75" s="81"/>
      <c r="G75" s="90"/>
      <c r="H75" s="81"/>
      <c r="I75" s="89"/>
      <c r="J75" s="81"/>
      <c r="K75" s="81"/>
      <c r="L75" s="81"/>
      <c r="M75" s="81"/>
      <c r="N75" s="97"/>
      <c r="O75" s="91"/>
      <c r="P75" s="91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6"/>
      <c r="AL75" s="86"/>
      <c r="AM75" s="86"/>
      <c r="AN75" s="86"/>
      <c r="AO75" s="86"/>
      <c r="AP75" s="86"/>
      <c r="AQ75" s="86"/>
      <c r="AR75" s="86"/>
    </row>
    <row r="76" spans="1:44" s="51" customFormat="1" ht="19.5" hidden="1" thickBot="1" x14ac:dyDescent="0.35">
      <c r="A76" s="79"/>
      <c r="B76" s="105">
        <v>70</v>
      </c>
      <c r="C76" s="81"/>
      <c r="D76" s="89"/>
      <c r="E76" s="81"/>
      <c r="F76" s="81"/>
      <c r="G76" s="90"/>
      <c r="H76" s="81"/>
      <c r="I76" s="89"/>
      <c r="J76" s="81"/>
      <c r="K76" s="81"/>
      <c r="L76" s="81"/>
      <c r="M76" s="81"/>
      <c r="N76" s="97"/>
      <c r="O76" s="91"/>
      <c r="P76" s="91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6"/>
      <c r="AL76" s="86"/>
      <c r="AM76" s="86"/>
      <c r="AN76" s="86"/>
      <c r="AO76" s="86"/>
      <c r="AP76" s="86"/>
      <c r="AQ76" s="86"/>
      <c r="AR76" s="86"/>
    </row>
    <row r="77" spans="1:44" s="51" customFormat="1" ht="19.5" hidden="1" thickBot="1" x14ac:dyDescent="0.35">
      <c r="A77" s="79"/>
      <c r="B77" s="105">
        <v>71</v>
      </c>
      <c r="C77" s="81"/>
      <c r="D77" s="89"/>
      <c r="E77" s="81"/>
      <c r="F77" s="81"/>
      <c r="G77" s="90"/>
      <c r="H77" s="81"/>
      <c r="I77" s="89"/>
      <c r="J77" s="81"/>
      <c r="K77" s="81"/>
      <c r="L77" s="81"/>
      <c r="M77" s="81"/>
      <c r="N77" s="97"/>
      <c r="O77" s="91"/>
      <c r="P77" s="91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6"/>
      <c r="AL77" s="86"/>
      <c r="AM77" s="86"/>
      <c r="AN77" s="86"/>
      <c r="AO77" s="86"/>
      <c r="AP77" s="86"/>
      <c r="AQ77" s="86"/>
      <c r="AR77" s="86"/>
    </row>
    <row r="78" spans="1:44" s="51" customFormat="1" ht="19.5" hidden="1" thickBot="1" x14ac:dyDescent="0.35">
      <c r="A78" s="79"/>
      <c r="B78" s="105">
        <v>72</v>
      </c>
      <c r="C78" s="81"/>
      <c r="D78" s="89"/>
      <c r="E78" s="81"/>
      <c r="F78" s="81"/>
      <c r="G78" s="90"/>
      <c r="H78" s="81"/>
      <c r="I78" s="89"/>
      <c r="J78" s="81"/>
      <c r="K78" s="81"/>
      <c r="L78" s="81"/>
      <c r="M78" s="81"/>
      <c r="N78" s="97"/>
      <c r="O78" s="91"/>
      <c r="P78" s="91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6"/>
      <c r="AL78" s="86"/>
      <c r="AM78" s="86"/>
      <c r="AN78" s="86"/>
      <c r="AO78" s="86"/>
      <c r="AP78" s="86"/>
      <c r="AQ78" s="86"/>
      <c r="AR78" s="86"/>
    </row>
    <row r="79" spans="1:44" s="51" customFormat="1" ht="19.5" hidden="1" thickBot="1" x14ac:dyDescent="0.35">
      <c r="A79" s="79"/>
      <c r="B79" s="105">
        <v>73</v>
      </c>
      <c r="C79" s="81"/>
      <c r="D79" s="89"/>
      <c r="E79" s="81"/>
      <c r="F79" s="81"/>
      <c r="G79" s="90"/>
      <c r="H79" s="81"/>
      <c r="I79" s="89"/>
      <c r="J79" s="81"/>
      <c r="K79" s="81"/>
      <c r="L79" s="81"/>
      <c r="M79" s="81"/>
      <c r="N79" s="97"/>
      <c r="O79" s="91"/>
      <c r="P79" s="91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6"/>
      <c r="AL79" s="86"/>
      <c r="AM79" s="86"/>
      <c r="AN79" s="86"/>
      <c r="AO79" s="86"/>
      <c r="AP79" s="86"/>
      <c r="AQ79" s="86"/>
      <c r="AR79" s="86"/>
    </row>
    <row r="80" spans="1:44" s="51" customFormat="1" ht="19.5" hidden="1" thickBot="1" x14ac:dyDescent="0.35">
      <c r="A80" s="79"/>
      <c r="B80" s="105">
        <v>74</v>
      </c>
      <c r="C80" s="81"/>
      <c r="D80" s="89"/>
      <c r="E80" s="81"/>
      <c r="F80" s="81"/>
      <c r="G80" s="90"/>
      <c r="H80" s="81"/>
      <c r="I80" s="89"/>
      <c r="J80" s="81"/>
      <c r="K80" s="81"/>
      <c r="L80" s="81"/>
      <c r="M80" s="81"/>
      <c r="N80" s="97"/>
      <c r="O80" s="91"/>
      <c r="P80" s="91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6"/>
      <c r="AL80" s="86"/>
      <c r="AM80" s="86"/>
      <c r="AN80" s="86"/>
      <c r="AO80" s="86"/>
      <c r="AP80" s="86"/>
      <c r="AQ80" s="86"/>
      <c r="AR80" s="86"/>
    </row>
    <row r="81" spans="1:44" s="51" customFormat="1" ht="19.5" hidden="1" thickBot="1" x14ac:dyDescent="0.35">
      <c r="A81" s="79"/>
      <c r="B81" s="105">
        <v>75</v>
      </c>
      <c r="C81" s="81"/>
      <c r="D81" s="89"/>
      <c r="E81" s="81"/>
      <c r="F81" s="81"/>
      <c r="G81" s="90"/>
      <c r="H81" s="81"/>
      <c r="I81" s="89"/>
      <c r="J81" s="81"/>
      <c r="K81" s="81"/>
      <c r="L81" s="81"/>
      <c r="M81" s="81"/>
      <c r="N81" s="97"/>
      <c r="O81" s="91"/>
      <c r="P81" s="91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6"/>
      <c r="AL81" s="86"/>
      <c r="AM81" s="86"/>
      <c r="AN81" s="86"/>
      <c r="AO81" s="86"/>
      <c r="AP81" s="86"/>
      <c r="AQ81" s="86"/>
      <c r="AR81" s="86"/>
    </row>
    <row r="82" spans="1:44" s="51" customFormat="1" ht="19.5" hidden="1" thickBot="1" x14ac:dyDescent="0.35">
      <c r="A82" s="79"/>
      <c r="B82" s="105">
        <v>76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91"/>
      <c r="P82" s="91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6"/>
      <c r="AL82" s="86"/>
      <c r="AM82" s="86"/>
      <c r="AN82" s="86"/>
      <c r="AO82" s="86"/>
      <c r="AP82" s="86"/>
      <c r="AQ82" s="86"/>
      <c r="AR82" s="86"/>
    </row>
    <row r="83" spans="1:44" s="51" customFormat="1" ht="19.5" hidden="1" thickBot="1" x14ac:dyDescent="0.35">
      <c r="A83" s="79"/>
      <c r="B83" s="105">
        <v>77</v>
      </c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91"/>
      <c r="P83" s="91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6"/>
      <c r="AL83" s="86"/>
      <c r="AM83" s="86"/>
      <c r="AN83" s="86"/>
      <c r="AO83" s="86"/>
      <c r="AP83" s="86"/>
      <c r="AQ83" s="86"/>
      <c r="AR83" s="86"/>
    </row>
    <row r="84" spans="1:44" s="51" customFormat="1" ht="19.5" hidden="1" thickBot="1" x14ac:dyDescent="0.35">
      <c r="A84" s="79"/>
      <c r="B84" s="105">
        <v>78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91"/>
      <c r="P84" s="91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6"/>
      <c r="AL84" s="86"/>
      <c r="AM84" s="86"/>
      <c r="AN84" s="86"/>
      <c r="AO84" s="86"/>
      <c r="AP84" s="86"/>
      <c r="AQ84" s="86"/>
      <c r="AR84" s="86"/>
    </row>
    <row r="85" spans="1:44" s="49" customFormat="1" ht="19.5" hidden="1" thickBot="1" x14ac:dyDescent="0.35">
      <c r="A85" s="79"/>
      <c r="B85" s="105">
        <v>79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2"/>
      <c r="P85" s="82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</row>
    <row r="86" spans="1:44" s="49" customFormat="1" ht="19.5" hidden="1" thickBot="1" x14ac:dyDescent="0.35">
      <c r="A86" s="79"/>
      <c r="B86" s="105">
        <v>80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2"/>
      <c r="P86" s="82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</row>
    <row r="87" spans="1:44" s="49" customFormat="1" ht="19.5" hidden="1" thickBot="1" x14ac:dyDescent="0.35">
      <c r="A87" s="79"/>
      <c r="B87" s="105">
        <v>81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2"/>
      <c r="P87" s="82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</row>
    <row r="88" spans="1:44" s="49" customFormat="1" ht="19.5" hidden="1" thickBot="1" x14ac:dyDescent="0.35">
      <c r="A88" s="79"/>
      <c r="B88" s="105">
        <v>82</v>
      </c>
      <c r="C88" s="81"/>
      <c r="D88" s="89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2"/>
      <c r="P88" s="82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</row>
    <row r="89" spans="1:44" s="51" customFormat="1" ht="19.5" hidden="1" thickBot="1" x14ac:dyDescent="0.35">
      <c r="A89" s="79"/>
      <c r="B89" s="105">
        <v>83</v>
      </c>
      <c r="C89" s="81"/>
      <c r="D89" s="89"/>
      <c r="E89" s="81"/>
      <c r="F89" s="81"/>
      <c r="G89" s="90"/>
      <c r="H89" s="81"/>
      <c r="I89" s="89"/>
      <c r="J89" s="81"/>
      <c r="K89" s="81"/>
      <c r="L89" s="81"/>
      <c r="M89" s="81"/>
      <c r="N89" s="81"/>
      <c r="O89" s="91"/>
      <c r="P89" s="91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6"/>
      <c r="AL89" s="86"/>
      <c r="AM89" s="86"/>
      <c r="AN89" s="86"/>
      <c r="AO89" s="86"/>
      <c r="AP89" s="86"/>
      <c r="AQ89" s="86"/>
      <c r="AR89" s="86"/>
    </row>
    <row r="90" spans="1:44" s="51" customFormat="1" ht="19.5" hidden="1" thickBot="1" x14ac:dyDescent="0.35">
      <c r="A90" s="79"/>
      <c r="B90" s="105">
        <v>84</v>
      </c>
      <c r="C90" s="93"/>
      <c r="D90" s="94"/>
      <c r="E90" s="93"/>
      <c r="F90" s="93"/>
      <c r="G90" s="95"/>
      <c r="H90" s="93"/>
      <c r="I90" s="94"/>
      <c r="J90" s="93"/>
      <c r="K90" s="93"/>
      <c r="L90" s="93"/>
      <c r="M90" s="93"/>
      <c r="N90" s="96"/>
      <c r="O90" s="91"/>
      <c r="P90" s="91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6"/>
      <c r="AL90" s="86"/>
      <c r="AM90" s="86"/>
      <c r="AN90" s="86"/>
      <c r="AO90" s="86"/>
      <c r="AP90" s="86"/>
      <c r="AQ90" s="86"/>
      <c r="AR90" s="86"/>
    </row>
    <row r="91" spans="1:44" s="51" customFormat="1" ht="19.5" hidden="1" thickBot="1" x14ac:dyDescent="0.35">
      <c r="A91" s="79"/>
      <c r="B91" s="105">
        <v>85</v>
      </c>
      <c r="C91" s="81"/>
      <c r="D91" s="89"/>
      <c r="E91" s="81"/>
      <c r="F91" s="81"/>
      <c r="G91" s="90"/>
      <c r="H91" s="81"/>
      <c r="I91" s="89"/>
      <c r="J91" s="81"/>
      <c r="K91" s="81"/>
      <c r="L91" s="81"/>
      <c r="M91" s="81"/>
      <c r="N91" s="97"/>
      <c r="O91" s="91"/>
      <c r="P91" s="91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6"/>
      <c r="AL91" s="86"/>
      <c r="AM91" s="86"/>
      <c r="AN91" s="86"/>
      <c r="AO91" s="86"/>
      <c r="AP91" s="86"/>
      <c r="AQ91" s="86"/>
      <c r="AR91" s="86"/>
    </row>
    <row r="92" spans="1:44" s="51" customFormat="1" ht="19.5" hidden="1" thickBot="1" x14ac:dyDescent="0.35">
      <c r="A92" s="79"/>
      <c r="B92" s="105">
        <v>86</v>
      </c>
      <c r="C92" s="81"/>
      <c r="D92" s="89"/>
      <c r="E92" s="81"/>
      <c r="F92" s="81"/>
      <c r="G92" s="90"/>
      <c r="H92" s="81"/>
      <c r="I92" s="89"/>
      <c r="J92" s="81"/>
      <c r="K92" s="81"/>
      <c r="L92" s="81"/>
      <c r="M92" s="81"/>
      <c r="N92" s="97"/>
      <c r="O92" s="91"/>
      <c r="P92" s="91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6"/>
      <c r="AL92" s="86"/>
      <c r="AM92" s="86"/>
      <c r="AN92" s="86"/>
      <c r="AO92" s="86"/>
      <c r="AP92" s="86"/>
      <c r="AQ92" s="86"/>
      <c r="AR92" s="86"/>
    </row>
    <row r="93" spans="1:44" s="51" customFormat="1" ht="19.5" hidden="1" thickBot="1" x14ac:dyDescent="0.35">
      <c r="A93" s="79"/>
      <c r="B93" s="105">
        <v>87</v>
      </c>
      <c r="C93" s="81"/>
      <c r="D93" s="89"/>
      <c r="E93" s="81"/>
      <c r="F93" s="81"/>
      <c r="G93" s="90"/>
      <c r="H93" s="81"/>
      <c r="I93" s="89"/>
      <c r="J93" s="81"/>
      <c r="K93" s="81"/>
      <c r="L93" s="81"/>
      <c r="M93" s="81"/>
      <c r="N93" s="97"/>
      <c r="O93" s="91"/>
      <c r="P93" s="91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6"/>
      <c r="AL93" s="86"/>
      <c r="AM93" s="86"/>
      <c r="AN93" s="86"/>
      <c r="AO93" s="86"/>
      <c r="AP93" s="86"/>
      <c r="AQ93" s="86"/>
      <c r="AR93" s="86"/>
    </row>
    <row r="94" spans="1:44" s="51" customFormat="1" ht="19.5" hidden="1" thickBot="1" x14ac:dyDescent="0.35">
      <c r="A94" s="79"/>
      <c r="B94" s="105">
        <v>88</v>
      </c>
      <c r="C94" s="81"/>
      <c r="D94" s="89"/>
      <c r="E94" s="81"/>
      <c r="F94" s="81"/>
      <c r="G94" s="90"/>
      <c r="H94" s="81"/>
      <c r="I94" s="89"/>
      <c r="J94" s="81"/>
      <c r="K94" s="81"/>
      <c r="L94" s="81"/>
      <c r="M94" s="81"/>
      <c r="N94" s="97"/>
      <c r="O94" s="91"/>
      <c r="P94" s="91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6"/>
      <c r="AL94" s="86"/>
      <c r="AM94" s="86"/>
      <c r="AN94" s="86"/>
      <c r="AO94" s="86"/>
      <c r="AP94" s="86"/>
      <c r="AQ94" s="86"/>
      <c r="AR94" s="86"/>
    </row>
    <row r="95" spans="1:44" s="51" customFormat="1" ht="19.5" hidden="1" thickBot="1" x14ac:dyDescent="0.35">
      <c r="A95" s="79"/>
      <c r="B95" s="105">
        <v>89</v>
      </c>
      <c r="C95" s="81"/>
      <c r="D95" s="89"/>
      <c r="E95" s="81"/>
      <c r="F95" s="81"/>
      <c r="G95" s="90"/>
      <c r="H95" s="81"/>
      <c r="I95" s="89"/>
      <c r="J95" s="81"/>
      <c r="K95" s="81"/>
      <c r="L95" s="81"/>
      <c r="M95" s="81"/>
      <c r="N95" s="97"/>
      <c r="O95" s="91"/>
      <c r="P95" s="91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6"/>
      <c r="AL95" s="86"/>
      <c r="AM95" s="86"/>
      <c r="AN95" s="86"/>
      <c r="AO95" s="86"/>
      <c r="AP95" s="86"/>
      <c r="AQ95" s="86"/>
      <c r="AR95" s="86"/>
    </row>
    <row r="96" spans="1:44" s="51" customFormat="1" ht="19.5" hidden="1" thickBot="1" x14ac:dyDescent="0.35">
      <c r="A96" s="79"/>
      <c r="B96" s="105">
        <v>90</v>
      </c>
      <c r="C96" s="81"/>
      <c r="D96" s="89"/>
      <c r="E96" s="81"/>
      <c r="F96" s="81"/>
      <c r="G96" s="90"/>
      <c r="H96" s="81"/>
      <c r="I96" s="89"/>
      <c r="J96" s="81"/>
      <c r="K96" s="81"/>
      <c r="L96" s="81"/>
      <c r="M96" s="81"/>
      <c r="N96" s="97"/>
      <c r="O96" s="91"/>
      <c r="P96" s="91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6"/>
      <c r="AL96" s="86"/>
      <c r="AM96" s="86"/>
      <c r="AN96" s="86"/>
      <c r="AO96" s="86"/>
      <c r="AP96" s="86"/>
      <c r="AQ96" s="86"/>
      <c r="AR96" s="86"/>
    </row>
    <row r="97" spans="1:44" s="51" customFormat="1" ht="19.5" hidden="1" thickBot="1" x14ac:dyDescent="0.35">
      <c r="A97" s="79"/>
      <c r="B97" s="105">
        <v>91</v>
      </c>
      <c r="C97" s="81"/>
      <c r="D97" s="89"/>
      <c r="E97" s="81"/>
      <c r="F97" s="81"/>
      <c r="G97" s="90"/>
      <c r="H97" s="81"/>
      <c r="I97" s="89"/>
      <c r="J97" s="81"/>
      <c r="K97" s="81"/>
      <c r="L97" s="81"/>
      <c r="M97" s="81"/>
      <c r="N97" s="97"/>
      <c r="O97" s="91"/>
      <c r="P97" s="91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6"/>
      <c r="AL97" s="86"/>
      <c r="AM97" s="86"/>
      <c r="AN97" s="86"/>
      <c r="AO97" s="86"/>
      <c r="AP97" s="86"/>
      <c r="AQ97" s="86"/>
      <c r="AR97" s="86"/>
    </row>
    <row r="98" spans="1:44" s="51" customFormat="1" ht="19.5" hidden="1" thickBot="1" x14ac:dyDescent="0.35">
      <c r="A98" s="79"/>
      <c r="B98" s="105">
        <v>92</v>
      </c>
      <c r="C98" s="81"/>
      <c r="D98" s="89"/>
      <c r="E98" s="81"/>
      <c r="F98" s="81"/>
      <c r="G98" s="90"/>
      <c r="H98" s="81"/>
      <c r="I98" s="89"/>
      <c r="J98" s="81"/>
      <c r="K98" s="81"/>
      <c r="L98" s="81"/>
      <c r="M98" s="81"/>
      <c r="N98" s="97"/>
      <c r="O98" s="91"/>
      <c r="P98" s="91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6"/>
      <c r="AL98" s="86"/>
      <c r="AM98" s="86"/>
      <c r="AN98" s="86"/>
      <c r="AO98" s="86"/>
      <c r="AP98" s="86"/>
      <c r="AQ98" s="86"/>
      <c r="AR98" s="86"/>
    </row>
    <row r="99" spans="1:44" s="51" customFormat="1" ht="19.5" hidden="1" thickBot="1" x14ac:dyDescent="0.35">
      <c r="A99" s="79"/>
      <c r="B99" s="105">
        <v>93</v>
      </c>
      <c r="C99" s="81"/>
      <c r="D99" s="89"/>
      <c r="E99" s="81"/>
      <c r="F99" s="81"/>
      <c r="G99" s="90"/>
      <c r="H99" s="81"/>
      <c r="I99" s="89"/>
      <c r="J99" s="81"/>
      <c r="K99" s="81"/>
      <c r="L99" s="81"/>
      <c r="M99" s="81"/>
      <c r="N99" s="97"/>
      <c r="O99" s="91"/>
      <c r="P99" s="91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6"/>
      <c r="AL99" s="86"/>
      <c r="AM99" s="86"/>
      <c r="AN99" s="86"/>
      <c r="AO99" s="86"/>
      <c r="AP99" s="86"/>
      <c r="AQ99" s="86"/>
      <c r="AR99" s="86"/>
    </row>
    <row r="100" spans="1:44" s="51" customFormat="1" ht="19.5" hidden="1" thickBot="1" x14ac:dyDescent="0.35">
      <c r="A100" s="79"/>
      <c r="B100" s="105">
        <v>94</v>
      </c>
      <c r="C100" s="81"/>
      <c r="D100" s="89"/>
      <c r="E100" s="81"/>
      <c r="F100" s="81"/>
      <c r="G100" s="90"/>
      <c r="H100" s="81"/>
      <c r="I100" s="89"/>
      <c r="J100" s="81"/>
      <c r="K100" s="81"/>
      <c r="L100" s="81"/>
      <c r="M100" s="81"/>
      <c r="N100" s="97"/>
      <c r="O100" s="91"/>
      <c r="P100" s="91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6"/>
      <c r="AL100" s="86"/>
      <c r="AM100" s="86"/>
      <c r="AN100" s="86"/>
      <c r="AO100" s="86"/>
      <c r="AP100" s="86"/>
      <c r="AQ100" s="86"/>
      <c r="AR100" s="86"/>
    </row>
    <row r="101" spans="1:44" s="51" customFormat="1" ht="19.5" hidden="1" thickBot="1" x14ac:dyDescent="0.35">
      <c r="A101" s="79"/>
      <c r="B101" s="105">
        <v>95</v>
      </c>
      <c r="C101" s="81"/>
      <c r="D101" s="89"/>
      <c r="E101" s="81"/>
      <c r="F101" s="81"/>
      <c r="G101" s="90"/>
      <c r="H101" s="81"/>
      <c r="I101" s="89"/>
      <c r="J101" s="81"/>
      <c r="K101" s="81"/>
      <c r="L101" s="81"/>
      <c r="M101" s="81"/>
      <c r="N101" s="97"/>
      <c r="O101" s="91"/>
      <c r="P101" s="91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6"/>
      <c r="AL101" s="86"/>
      <c r="AM101" s="86"/>
      <c r="AN101" s="86"/>
      <c r="AO101" s="86"/>
      <c r="AP101" s="86"/>
      <c r="AQ101" s="86"/>
      <c r="AR101" s="86"/>
    </row>
    <row r="102" spans="1:44" s="51" customFormat="1" ht="19.5" hidden="1" thickBot="1" x14ac:dyDescent="0.35">
      <c r="A102" s="79"/>
      <c r="B102" s="105">
        <v>96</v>
      </c>
      <c r="C102" s="93"/>
      <c r="D102" s="94"/>
      <c r="E102" s="93"/>
      <c r="F102" s="93"/>
      <c r="G102" s="95"/>
      <c r="H102" s="93"/>
      <c r="I102" s="94"/>
      <c r="J102" s="93"/>
      <c r="K102" s="93"/>
      <c r="L102" s="93"/>
      <c r="M102" s="93"/>
      <c r="N102" s="96"/>
      <c r="O102" s="91"/>
      <c r="P102" s="91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6"/>
      <c r="AL102" s="86"/>
      <c r="AM102" s="86"/>
      <c r="AN102" s="86"/>
      <c r="AO102" s="86"/>
      <c r="AP102" s="86"/>
      <c r="AQ102" s="86"/>
      <c r="AR102" s="86"/>
    </row>
    <row r="103" spans="1:44" s="51" customFormat="1" ht="19.5" hidden="1" thickBot="1" x14ac:dyDescent="0.35">
      <c r="A103" s="79"/>
      <c r="B103" s="105">
        <v>97</v>
      </c>
      <c r="C103" s="81"/>
      <c r="D103" s="89"/>
      <c r="E103" s="81"/>
      <c r="F103" s="81"/>
      <c r="G103" s="90"/>
      <c r="H103" s="81"/>
      <c r="I103" s="89"/>
      <c r="J103" s="81"/>
      <c r="K103" s="81"/>
      <c r="L103" s="81"/>
      <c r="M103" s="81"/>
      <c r="N103" s="97"/>
      <c r="O103" s="91"/>
      <c r="P103" s="91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6"/>
      <c r="AL103" s="86"/>
      <c r="AM103" s="86"/>
      <c r="AN103" s="86"/>
      <c r="AO103" s="86"/>
      <c r="AP103" s="86"/>
      <c r="AQ103" s="86"/>
      <c r="AR103" s="86"/>
    </row>
    <row r="104" spans="1:44" s="51" customFormat="1" ht="19.5" hidden="1" thickBot="1" x14ac:dyDescent="0.35">
      <c r="A104" s="79"/>
      <c r="B104" s="105">
        <v>98</v>
      </c>
      <c r="C104" s="81"/>
      <c r="D104" s="89"/>
      <c r="E104" s="81"/>
      <c r="F104" s="81"/>
      <c r="G104" s="90"/>
      <c r="H104" s="81"/>
      <c r="I104" s="89"/>
      <c r="J104" s="81"/>
      <c r="K104" s="81"/>
      <c r="L104" s="81"/>
      <c r="M104" s="81"/>
      <c r="N104" s="97"/>
      <c r="O104" s="91"/>
      <c r="P104" s="91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6"/>
      <c r="AL104" s="86"/>
      <c r="AM104" s="86"/>
      <c r="AN104" s="86"/>
      <c r="AO104" s="86"/>
      <c r="AP104" s="86"/>
      <c r="AQ104" s="86"/>
      <c r="AR104" s="86"/>
    </row>
    <row r="105" spans="1:44" s="98" customFormat="1" ht="19.5" hidden="1" thickBot="1" x14ac:dyDescent="0.35">
      <c r="A105" s="79"/>
      <c r="B105" s="105">
        <v>99</v>
      </c>
      <c r="C105" s="81"/>
      <c r="D105" s="89"/>
      <c r="E105" s="81"/>
      <c r="F105" s="81"/>
      <c r="G105" s="90"/>
      <c r="H105" s="81"/>
      <c r="I105" s="89"/>
      <c r="J105" s="81"/>
      <c r="K105" s="81"/>
      <c r="L105" s="81"/>
      <c r="M105" s="81"/>
      <c r="N105" s="97"/>
      <c r="O105" s="91"/>
      <c r="P105" s="91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6"/>
      <c r="AL105" s="86"/>
      <c r="AM105" s="86"/>
      <c r="AN105" s="86"/>
      <c r="AO105" s="86"/>
      <c r="AP105" s="86"/>
      <c r="AQ105" s="86"/>
      <c r="AR105" s="86"/>
    </row>
    <row r="106" spans="1:44" s="99" customFormat="1" ht="19.5" hidden="1" thickBot="1" x14ac:dyDescent="0.35">
      <c r="A106" s="79"/>
      <c r="B106" s="105">
        <v>100</v>
      </c>
      <c r="C106" s="81"/>
      <c r="D106" s="89"/>
      <c r="E106" s="81"/>
      <c r="F106" s="81"/>
      <c r="G106" s="90"/>
      <c r="H106" s="81"/>
      <c r="I106" s="89"/>
      <c r="J106" s="81"/>
      <c r="K106" s="81"/>
      <c r="L106" s="81"/>
      <c r="M106" s="81"/>
      <c r="N106" s="97"/>
      <c r="O106" s="91"/>
      <c r="P106" s="91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6"/>
      <c r="AL106" s="86"/>
      <c r="AM106" s="86"/>
      <c r="AN106" s="86"/>
      <c r="AO106" s="86"/>
      <c r="AP106" s="86"/>
      <c r="AQ106" s="86"/>
      <c r="AR106" s="86"/>
    </row>
    <row r="107" spans="1:44" s="99" customFormat="1" ht="19.5" hidden="1" thickBot="1" x14ac:dyDescent="0.35">
      <c r="A107" s="79"/>
      <c r="B107" s="105">
        <v>101</v>
      </c>
      <c r="C107" s="81"/>
      <c r="D107" s="89"/>
      <c r="E107" s="81"/>
      <c r="F107" s="81"/>
      <c r="G107" s="90"/>
      <c r="H107" s="81"/>
      <c r="I107" s="89"/>
      <c r="J107" s="81"/>
      <c r="K107" s="81"/>
      <c r="L107" s="81"/>
      <c r="M107" s="81"/>
      <c r="N107" s="97"/>
      <c r="O107" s="91"/>
      <c r="P107" s="91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6"/>
      <c r="AL107" s="86"/>
      <c r="AM107" s="86"/>
      <c r="AN107" s="86"/>
      <c r="AO107" s="86"/>
      <c r="AP107" s="86"/>
      <c r="AQ107" s="86"/>
      <c r="AR107" s="86"/>
    </row>
    <row r="108" spans="1:44" s="99" customFormat="1" ht="19.5" hidden="1" thickBot="1" x14ac:dyDescent="0.35">
      <c r="A108" s="79"/>
      <c r="B108" s="105">
        <v>102</v>
      </c>
      <c r="C108" s="81"/>
      <c r="D108" s="89"/>
      <c r="E108" s="81"/>
      <c r="F108" s="81"/>
      <c r="G108" s="90"/>
      <c r="H108" s="81"/>
      <c r="I108" s="89"/>
      <c r="J108" s="81"/>
      <c r="K108" s="81"/>
      <c r="L108" s="81"/>
      <c r="M108" s="81"/>
      <c r="N108" s="97"/>
      <c r="O108" s="91"/>
      <c r="P108" s="91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6"/>
      <c r="AL108" s="86"/>
      <c r="AM108" s="86"/>
      <c r="AN108" s="86"/>
      <c r="AO108" s="86"/>
      <c r="AP108" s="86"/>
      <c r="AQ108" s="86"/>
      <c r="AR108" s="86"/>
    </row>
    <row r="109" spans="1:44" s="99" customFormat="1" ht="19.5" hidden="1" thickBot="1" x14ac:dyDescent="0.35">
      <c r="A109" s="79"/>
      <c r="B109" s="105">
        <v>103</v>
      </c>
      <c r="C109" s="81"/>
      <c r="D109" s="89"/>
      <c r="E109" s="81"/>
      <c r="F109" s="81"/>
      <c r="G109" s="90"/>
      <c r="H109" s="81"/>
      <c r="I109" s="89"/>
      <c r="J109" s="81"/>
      <c r="K109" s="81"/>
      <c r="L109" s="81"/>
      <c r="M109" s="81"/>
      <c r="N109" s="97"/>
      <c r="O109" s="91"/>
      <c r="P109" s="91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6"/>
      <c r="AL109" s="86"/>
      <c r="AM109" s="86"/>
      <c r="AN109" s="86"/>
      <c r="AO109" s="86"/>
      <c r="AP109" s="86"/>
      <c r="AQ109" s="86"/>
      <c r="AR109" s="86"/>
    </row>
    <row r="110" spans="1:44" s="99" customFormat="1" ht="19.5" hidden="1" thickBot="1" x14ac:dyDescent="0.35">
      <c r="A110" s="79"/>
      <c r="B110" s="105">
        <v>104</v>
      </c>
      <c r="C110" s="81"/>
      <c r="D110" s="89"/>
      <c r="E110" s="81"/>
      <c r="F110" s="81"/>
      <c r="G110" s="90"/>
      <c r="H110" s="81"/>
      <c r="I110" s="89"/>
      <c r="J110" s="81"/>
      <c r="K110" s="81"/>
      <c r="L110" s="81"/>
      <c r="M110" s="81"/>
      <c r="N110" s="97"/>
      <c r="O110" s="91"/>
      <c r="P110" s="91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6"/>
      <c r="AL110" s="86"/>
      <c r="AM110" s="86"/>
      <c r="AN110" s="86"/>
      <c r="AO110" s="86"/>
      <c r="AP110" s="86"/>
      <c r="AQ110" s="86"/>
      <c r="AR110" s="86"/>
    </row>
    <row r="111" spans="1:44" s="99" customFormat="1" ht="19.5" hidden="1" thickBot="1" x14ac:dyDescent="0.35">
      <c r="A111" s="79"/>
      <c r="B111" s="105">
        <v>105</v>
      </c>
      <c r="C111" s="81"/>
      <c r="D111" s="89"/>
      <c r="E111" s="81"/>
      <c r="F111" s="81"/>
      <c r="G111" s="90"/>
      <c r="H111" s="81"/>
      <c r="I111" s="89"/>
      <c r="J111" s="81"/>
      <c r="K111" s="81"/>
      <c r="L111" s="81"/>
      <c r="M111" s="81"/>
      <c r="N111" s="97"/>
      <c r="O111" s="91"/>
      <c r="P111" s="91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6"/>
      <c r="AL111" s="86"/>
      <c r="AM111" s="86"/>
      <c r="AN111" s="86"/>
      <c r="AO111" s="86"/>
      <c r="AP111" s="86"/>
      <c r="AQ111" s="86"/>
      <c r="AR111" s="86"/>
    </row>
    <row r="112" spans="1:44" s="99" customFormat="1" ht="19.5" hidden="1" thickBot="1" x14ac:dyDescent="0.35">
      <c r="A112" s="79"/>
      <c r="B112" s="105">
        <v>106</v>
      </c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97"/>
      <c r="O112" s="91"/>
      <c r="P112" s="91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6"/>
      <c r="AL112" s="86"/>
      <c r="AM112" s="86"/>
      <c r="AN112" s="86"/>
      <c r="AO112" s="86"/>
      <c r="AP112" s="86"/>
      <c r="AQ112" s="86"/>
      <c r="AR112" s="86"/>
    </row>
    <row r="113" spans="1:44" s="99" customFormat="1" ht="19.5" hidden="1" thickBot="1" x14ac:dyDescent="0.35">
      <c r="A113" s="79"/>
      <c r="B113" s="105">
        <v>107</v>
      </c>
      <c r="C113" s="101"/>
      <c r="D113" s="102"/>
      <c r="E113" s="101"/>
      <c r="F113" s="101"/>
      <c r="G113" s="103"/>
      <c r="H113" s="101"/>
      <c r="I113" s="102"/>
      <c r="J113" s="101"/>
      <c r="K113" s="101"/>
      <c r="L113" s="101"/>
      <c r="M113" s="101"/>
      <c r="N113" s="104"/>
      <c r="O113" s="91"/>
      <c r="P113" s="91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6"/>
      <c r="AL113" s="86"/>
      <c r="AM113" s="86"/>
      <c r="AN113" s="86"/>
      <c r="AO113" s="86"/>
      <c r="AP113" s="86"/>
      <c r="AQ113" s="86"/>
      <c r="AR113" s="86"/>
    </row>
    <row r="114" spans="1:44" s="99" customFormat="1" ht="19.5" hidden="1" thickBot="1" x14ac:dyDescent="0.35">
      <c r="A114" s="79"/>
      <c r="B114" s="105">
        <v>108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91"/>
      <c r="P114" s="91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6"/>
      <c r="AL114" s="86"/>
      <c r="AM114" s="86"/>
      <c r="AN114" s="86"/>
      <c r="AO114" s="86"/>
      <c r="AP114" s="86"/>
      <c r="AQ114" s="86"/>
      <c r="AR114" s="86"/>
    </row>
    <row r="115" spans="1:44" s="51" customFormat="1" ht="19.5" hidden="1" thickBot="1" x14ac:dyDescent="0.35">
      <c r="A115" s="79"/>
      <c r="B115" s="105">
        <v>109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91"/>
      <c r="P115" s="91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6"/>
      <c r="AL115" s="86"/>
      <c r="AM115" s="86"/>
      <c r="AN115" s="86"/>
      <c r="AO115" s="86"/>
      <c r="AP115" s="86"/>
      <c r="AQ115" s="86"/>
      <c r="AR115" s="86"/>
    </row>
    <row r="116" spans="1:44" s="51" customFormat="1" ht="19.5" hidden="1" thickBot="1" x14ac:dyDescent="0.35">
      <c r="A116" s="79"/>
      <c r="B116" s="105">
        <v>110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91"/>
      <c r="P116" s="91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6"/>
      <c r="AL116" s="86"/>
      <c r="AM116" s="86"/>
      <c r="AN116" s="86"/>
      <c r="AO116" s="86"/>
      <c r="AP116" s="86"/>
      <c r="AQ116" s="86"/>
      <c r="AR116" s="86"/>
    </row>
    <row r="117" spans="1:44" s="51" customFormat="1" ht="19.5" hidden="1" thickBot="1" x14ac:dyDescent="0.35">
      <c r="A117" s="79"/>
      <c r="B117" s="105">
        <v>111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91"/>
      <c r="P117" s="91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6"/>
      <c r="AL117" s="86"/>
      <c r="AM117" s="86"/>
      <c r="AN117" s="86"/>
      <c r="AO117" s="86"/>
      <c r="AP117" s="86"/>
      <c r="AQ117" s="86"/>
      <c r="AR117" s="86"/>
    </row>
    <row r="118" spans="1:44" s="51" customFormat="1" ht="19.5" hidden="1" thickBot="1" x14ac:dyDescent="0.35">
      <c r="A118" s="79"/>
      <c r="B118" s="105">
        <v>112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91"/>
      <c r="P118" s="91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6"/>
      <c r="AL118" s="86"/>
      <c r="AM118" s="86"/>
      <c r="AN118" s="86"/>
      <c r="AO118" s="86"/>
      <c r="AP118" s="86"/>
      <c r="AQ118" s="86"/>
      <c r="AR118" s="86"/>
    </row>
    <row r="119" spans="1:44" s="51" customFormat="1" ht="19.5" hidden="1" thickBot="1" x14ac:dyDescent="0.35">
      <c r="A119" s="79"/>
      <c r="B119" s="105">
        <v>113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91"/>
      <c r="P119" s="91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6"/>
      <c r="AL119" s="86"/>
      <c r="AM119" s="86"/>
      <c r="AN119" s="86"/>
      <c r="AO119" s="86"/>
      <c r="AP119" s="86"/>
      <c r="AQ119" s="86"/>
      <c r="AR119" s="86"/>
    </row>
    <row r="120" spans="1:44" s="51" customFormat="1" ht="19.5" hidden="1" thickBot="1" x14ac:dyDescent="0.35">
      <c r="A120" s="79"/>
      <c r="B120" s="105">
        <v>114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91"/>
      <c r="P120" s="91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6"/>
      <c r="AL120" s="86"/>
      <c r="AM120" s="86"/>
      <c r="AN120" s="86"/>
      <c r="AO120" s="86"/>
      <c r="AP120" s="86"/>
      <c r="AQ120" s="86"/>
      <c r="AR120" s="86"/>
    </row>
    <row r="121" spans="1:44" s="51" customFormat="1" ht="19.5" hidden="1" thickBot="1" x14ac:dyDescent="0.35">
      <c r="A121" s="79"/>
      <c r="B121" s="105">
        <v>115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91"/>
      <c r="P121" s="91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6"/>
      <c r="AL121" s="86"/>
      <c r="AM121" s="86"/>
      <c r="AN121" s="86"/>
      <c r="AO121" s="86"/>
      <c r="AP121" s="86"/>
      <c r="AQ121" s="86"/>
      <c r="AR121" s="86"/>
    </row>
    <row r="122" spans="1:44" s="51" customFormat="1" ht="19.5" hidden="1" thickBot="1" x14ac:dyDescent="0.35">
      <c r="A122" s="79"/>
      <c r="B122" s="105">
        <v>116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91"/>
      <c r="P122" s="91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6"/>
      <c r="AL122" s="86"/>
      <c r="AM122" s="86"/>
      <c r="AN122" s="86"/>
      <c r="AO122" s="86"/>
      <c r="AP122" s="86"/>
      <c r="AQ122" s="86"/>
      <c r="AR122" s="86"/>
    </row>
    <row r="123" spans="1:44" s="51" customFormat="1" ht="19.5" hidden="1" thickBot="1" x14ac:dyDescent="0.35">
      <c r="A123" s="79"/>
      <c r="B123" s="105">
        <v>117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91"/>
      <c r="P123" s="91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6"/>
      <c r="AL123" s="86"/>
      <c r="AM123" s="86"/>
      <c r="AN123" s="86"/>
      <c r="AO123" s="86"/>
      <c r="AP123" s="86"/>
      <c r="AQ123" s="86"/>
      <c r="AR123" s="86"/>
    </row>
    <row r="124" spans="1:44" s="51" customFormat="1" ht="19.5" hidden="1" thickBot="1" x14ac:dyDescent="0.35">
      <c r="A124" s="79"/>
      <c r="B124" s="105">
        <v>118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91"/>
      <c r="P124" s="91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6"/>
      <c r="AL124" s="86"/>
      <c r="AM124" s="86"/>
      <c r="AN124" s="86"/>
      <c r="AO124" s="86"/>
      <c r="AP124" s="86"/>
      <c r="AQ124" s="86"/>
      <c r="AR124" s="86"/>
    </row>
    <row r="125" spans="1:44" s="51" customFormat="1" ht="19.5" hidden="1" thickBot="1" x14ac:dyDescent="0.35">
      <c r="A125" s="79"/>
      <c r="B125" s="105">
        <v>119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91"/>
      <c r="P125" s="91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6"/>
      <c r="AL125" s="86"/>
      <c r="AM125" s="86"/>
      <c r="AN125" s="86"/>
      <c r="AO125" s="86"/>
      <c r="AP125" s="86"/>
      <c r="AQ125" s="86"/>
      <c r="AR125" s="86"/>
    </row>
    <row r="126" spans="1:44" s="51" customFormat="1" ht="19.5" hidden="1" thickBot="1" x14ac:dyDescent="0.35">
      <c r="A126" s="79"/>
      <c r="B126" s="105">
        <v>120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91"/>
      <c r="P126" s="91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6"/>
      <c r="AL126" s="86"/>
      <c r="AM126" s="86"/>
      <c r="AN126" s="86"/>
      <c r="AO126" s="86"/>
      <c r="AP126" s="86"/>
      <c r="AQ126" s="86"/>
      <c r="AR126" s="86"/>
    </row>
    <row r="127" spans="1:44" s="51" customFormat="1" ht="19.5" hidden="1" thickBot="1" x14ac:dyDescent="0.35">
      <c r="A127" s="79"/>
      <c r="B127" s="105">
        <v>121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91"/>
      <c r="P127" s="91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6"/>
      <c r="AL127" s="86"/>
      <c r="AM127" s="86"/>
      <c r="AN127" s="86"/>
      <c r="AO127" s="86"/>
      <c r="AP127" s="86"/>
      <c r="AQ127" s="86"/>
      <c r="AR127" s="86"/>
    </row>
    <row r="128" spans="1:44" s="51" customFormat="1" ht="19.5" hidden="1" thickBot="1" x14ac:dyDescent="0.35">
      <c r="A128" s="79"/>
      <c r="B128" s="105">
        <v>122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91"/>
      <c r="P128" s="91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6"/>
      <c r="AL128" s="86"/>
      <c r="AM128" s="86"/>
      <c r="AN128" s="86"/>
      <c r="AO128" s="86"/>
      <c r="AP128" s="86"/>
      <c r="AQ128" s="86"/>
      <c r="AR128" s="86"/>
    </row>
    <row r="129" spans="1:44" s="51" customFormat="1" ht="19.5" hidden="1" thickBot="1" x14ac:dyDescent="0.35">
      <c r="A129" s="79"/>
      <c r="B129" s="105">
        <v>123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91"/>
      <c r="P129" s="91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6"/>
      <c r="AL129" s="86"/>
      <c r="AM129" s="86"/>
      <c r="AN129" s="86"/>
      <c r="AO129" s="86"/>
      <c r="AP129" s="86"/>
      <c r="AQ129" s="86"/>
      <c r="AR129" s="86"/>
    </row>
    <row r="130" spans="1:44" s="51" customFormat="1" ht="19.5" hidden="1" thickBot="1" x14ac:dyDescent="0.35">
      <c r="A130" s="79"/>
      <c r="B130" s="105">
        <v>124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91"/>
      <c r="P130" s="91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6"/>
      <c r="AL130" s="86"/>
      <c r="AM130" s="86"/>
      <c r="AN130" s="86"/>
      <c r="AO130" s="86"/>
      <c r="AP130" s="86"/>
      <c r="AQ130" s="86"/>
      <c r="AR130" s="86"/>
    </row>
    <row r="131" spans="1:44" s="51" customFormat="1" ht="19.5" hidden="1" thickBot="1" x14ac:dyDescent="0.35">
      <c r="A131" s="79"/>
      <c r="B131" s="105">
        <v>125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91"/>
      <c r="P131" s="91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6"/>
      <c r="AL131" s="86"/>
      <c r="AM131" s="86"/>
      <c r="AN131" s="86"/>
      <c r="AO131" s="86"/>
      <c r="AP131" s="86"/>
      <c r="AQ131" s="86"/>
      <c r="AR131" s="86"/>
    </row>
    <row r="132" spans="1:44" s="51" customFormat="1" ht="19.5" thickBot="1" x14ac:dyDescent="0.35">
      <c r="A132" s="106"/>
      <c r="B132" s="107"/>
      <c r="C132" s="108"/>
      <c r="D132" s="109"/>
      <c r="E132" s="108"/>
      <c r="F132" s="108"/>
      <c r="G132" s="110"/>
      <c r="H132" s="108"/>
      <c r="I132" s="109"/>
      <c r="J132" s="108"/>
      <c r="K132" s="108"/>
      <c r="L132" s="108"/>
      <c r="M132" s="108"/>
      <c r="N132" s="111"/>
      <c r="O132" s="91"/>
      <c r="P132" s="91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6"/>
      <c r="AL132" s="86"/>
      <c r="AM132" s="86"/>
      <c r="AN132" s="86"/>
      <c r="AO132" s="86"/>
      <c r="AP132" s="86"/>
      <c r="AQ132" s="86"/>
      <c r="AR132" s="86"/>
    </row>
    <row r="133" spans="1:44" s="112" customFormat="1" ht="15.75" x14ac:dyDescent="0.25">
      <c r="C133" s="113"/>
      <c r="D133" s="114"/>
      <c r="E133" s="113"/>
      <c r="F133" s="113"/>
      <c r="G133" s="115"/>
      <c r="H133" s="113"/>
      <c r="I133" s="114"/>
      <c r="J133" s="113"/>
      <c r="K133" s="113"/>
      <c r="L133" s="113"/>
      <c r="M133" s="113"/>
      <c r="N133" s="116"/>
      <c r="O133" s="117"/>
      <c r="P133" s="117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7"/>
      <c r="AL133" s="117"/>
      <c r="AM133" s="117"/>
      <c r="AN133" s="117"/>
      <c r="AO133" s="117"/>
      <c r="AP133" s="117"/>
      <c r="AQ133" s="117"/>
      <c r="AR133" s="117"/>
    </row>
    <row r="134" spans="1:44" s="51" customFormat="1" ht="18.75" x14ac:dyDescent="0.3">
      <c r="A134" s="51" t="s">
        <v>47</v>
      </c>
      <c r="C134" s="119">
        <f t="shared" ref="C134:N134" si="0">COUNTIF(C$8:C$131,1/4)</f>
        <v>0</v>
      </c>
      <c r="D134" s="120">
        <f t="shared" si="0"/>
        <v>0</v>
      </c>
      <c r="E134" s="119">
        <f t="shared" si="0"/>
        <v>0</v>
      </c>
      <c r="F134" s="119">
        <f t="shared" si="0"/>
        <v>0</v>
      </c>
      <c r="G134" s="121">
        <f t="shared" si="0"/>
        <v>0</v>
      </c>
      <c r="H134" s="119">
        <f t="shared" si="0"/>
        <v>0</v>
      </c>
      <c r="I134" s="120">
        <f t="shared" si="0"/>
        <v>0</v>
      </c>
      <c r="J134" s="119">
        <f t="shared" si="0"/>
        <v>0</v>
      </c>
      <c r="K134" s="119">
        <f t="shared" si="0"/>
        <v>0</v>
      </c>
      <c r="L134" s="119">
        <f t="shared" si="0"/>
        <v>0</v>
      </c>
      <c r="M134" s="119">
        <f t="shared" si="0"/>
        <v>0</v>
      </c>
      <c r="N134" s="122">
        <f t="shared" si="0"/>
        <v>0</v>
      </c>
      <c r="O134" s="123"/>
      <c r="P134" s="12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6"/>
      <c r="AL134" s="86"/>
      <c r="AM134" s="86"/>
      <c r="AN134" s="86"/>
      <c r="AO134" s="86"/>
      <c r="AP134" s="86"/>
      <c r="AQ134" s="86"/>
      <c r="AR134" s="86"/>
    </row>
    <row r="135" spans="1:44" s="51" customFormat="1" ht="18.75" x14ac:dyDescent="0.3">
      <c r="A135" s="51" t="s">
        <v>48</v>
      </c>
      <c r="C135" s="119">
        <f t="shared" ref="C135:N135" si="1">COUNTIF(C$8:C$131,1/5)</f>
        <v>0</v>
      </c>
      <c r="D135" s="119">
        <f t="shared" si="1"/>
        <v>0</v>
      </c>
      <c r="E135" s="119">
        <f t="shared" si="1"/>
        <v>0</v>
      </c>
      <c r="F135" s="119">
        <f t="shared" si="1"/>
        <v>0</v>
      </c>
      <c r="G135" s="119">
        <f t="shared" si="1"/>
        <v>0</v>
      </c>
      <c r="H135" s="119">
        <f t="shared" si="1"/>
        <v>0</v>
      </c>
      <c r="I135" s="119">
        <f t="shared" si="1"/>
        <v>0</v>
      </c>
      <c r="J135" s="119">
        <f t="shared" si="1"/>
        <v>0</v>
      </c>
      <c r="K135" s="119">
        <f t="shared" si="1"/>
        <v>0</v>
      </c>
      <c r="L135" s="119">
        <f t="shared" si="1"/>
        <v>0</v>
      </c>
      <c r="M135" s="119">
        <f t="shared" si="1"/>
        <v>0</v>
      </c>
      <c r="N135" s="122">
        <f t="shared" si="1"/>
        <v>0</v>
      </c>
      <c r="O135" s="124"/>
      <c r="P135" s="124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</row>
    <row r="136" spans="1:44" s="51" customFormat="1" ht="18.75" x14ac:dyDescent="0.3">
      <c r="A136" s="51" t="s">
        <v>49</v>
      </c>
      <c r="C136" s="119">
        <f t="shared" ref="C136:N136" si="2">COUNTIF(C$8:C$131,1/6)</f>
        <v>0</v>
      </c>
      <c r="D136" s="120">
        <f t="shared" si="2"/>
        <v>0</v>
      </c>
      <c r="E136" s="119">
        <f t="shared" si="2"/>
        <v>0</v>
      </c>
      <c r="F136" s="119">
        <f t="shared" si="2"/>
        <v>0</v>
      </c>
      <c r="G136" s="121">
        <f t="shared" si="2"/>
        <v>0</v>
      </c>
      <c r="H136" s="119">
        <f t="shared" si="2"/>
        <v>0</v>
      </c>
      <c r="I136" s="120">
        <f t="shared" si="2"/>
        <v>0</v>
      </c>
      <c r="J136" s="119">
        <f t="shared" si="2"/>
        <v>0</v>
      </c>
      <c r="K136" s="119">
        <f t="shared" si="2"/>
        <v>0</v>
      </c>
      <c r="L136" s="119">
        <f t="shared" si="2"/>
        <v>0</v>
      </c>
      <c r="M136" s="119">
        <f t="shared" si="2"/>
        <v>0</v>
      </c>
      <c r="N136" s="122">
        <f t="shared" si="2"/>
        <v>0</v>
      </c>
      <c r="O136" s="124"/>
      <c r="P136" s="124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</row>
    <row r="137" spans="1:44" s="51" customFormat="1" ht="18.75" x14ac:dyDescent="0.3">
      <c r="A137" s="51" t="s">
        <v>50</v>
      </c>
      <c r="C137" s="119">
        <f t="shared" ref="C137:N137" si="3">COUNTIF(C$8:C$131,1/7)</f>
        <v>0</v>
      </c>
      <c r="D137" s="119">
        <f t="shared" si="3"/>
        <v>0</v>
      </c>
      <c r="E137" s="119">
        <f t="shared" si="3"/>
        <v>0</v>
      </c>
      <c r="F137" s="119">
        <f t="shared" si="3"/>
        <v>0</v>
      </c>
      <c r="G137" s="119">
        <f t="shared" si="3"/>
        <v>0</v>
      </c>
      <c r="H137" s="119">
        <f t="shared" si="3"/>
        <v>0</v>
      </c>
      <c r="I137" s="119">
        <f t="shared" si="3"/>
        <v>0</v>
      </c>
      <c r="J137" s="119">
        <f t="shared" si="3"/>
        <v>0</v>
      </c>
      <c r="K137" s="119">
        <f t="shared" si="3"/>
        <v>0</v>
      </c>
      <c r="L137" s="119">
        <f t="shared" si="3"/>
        <v>0</v>
      </c>
      <c r="M137" s="119">
        <f t="shared" si="3"/>
        <v>0</v>
      </c>
      <c r="N137" s="122">
        <f t="shared" si="3"/>
        <v>0</v>
      </c>
      <c r="O137" s="125"/>
      <c r="P137" s="125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</row>
    <row r="138" spans="1:44" s="51" customFormat="1" ht="18.75" x14ac:dyDescent="0.3">
      <c r="A138" s="51" t="s">
        <v>51</v>
      </c>
      <c r="C138" s="119">
        <f t="shared" ref="C138:N138" si="4">COUNTIF(C$8:C$131,1/8)</f>
        <v>0</v>
      </c>
      <c r="D138" s="120">
        <f t="shared" si="4"/>
        <v>0</v>
      </c>
      <c r="E138" s="119">
        <f t="shared" si="4"/>
        <v>0</v>
      </c>
      <c r="F138" s="119">
        <f t="shared" si="4"/>
        <v>0</v>
      </c>
      <c r="G138" s="121">
        <f t="shared" si="4"/>
        <v>0</v>
      </c>
      <c r="H138" s="119">
        <f t="shared" si="4"/>
        <v>0</v>
      </c>
      <c r="I138" s="120">
        <f t="shared" si="4"/>
        <v>0</v>
      </c>
      <c r="J138" s="119">
        <f t="shared" si="4"/>
        <v>0</v>
      </c>
      <c r="K138" s="119">
        <f t="shared" si="4"/>
        <v>0</v>
      </c>
      <c r="L138" s="119">
        <f t="shared" si="4"/>
        <v>0</v>
      </c>
      <c r="M138" s="119">
        <f t="shared" si="4"/>
        <v>0</v>
      </c>
      <c r="N138" s="122">
        <f t="shared" si="4"/>
        <v>0</v>
      </c>
      <c r="O138" s="125"/>
      <c r="P138" s="125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</row>
    <row r="139" spans="1:44" s="51" customFormat="1" ht="18.75" x14ac:dyDescent="0.3">
      <c r="A139" s="51" t="s">
        <v>52</v>
      </c>
      <c r="C139" s="119">
        <f t="shared" ref="C139:N139" si="5">COUNTIF(C$8:C$131,1/9)</f>
        <v>0</v>
      </c>
      <c r="D139" s="119">
        <f t="shared" si="5"/>
        <v>0</v>
      </c>
      <c r="E139" s="119">
        <f t="shared" si="5"/>
        <v>0</v>
      </c>
      <c r="F139" s="119">
        <f t="shared" si="5"/>
        <v>0</v>
      </c>
      <c r="G139" s="119">
        <f t="shared" si="5"/>
        <v>0</v>
      </c>
      <c r="H139" s="119">
        <f t="shared" si="5"/>
        <v>0</v>
      </c>
      <c r="I139" s="119">
        <f t="shared" si="5"/>
        <v>0</v>
      </c>
      <c r="J139" s="119">
        <f t="shared" si="5"/>
        <v>0</v>
      </c>
      <c r="K139" s="119">
        <f t="shared" si="5"/>
        <v>0</v>
      </c>
      <c r="L139" s="119">
        <f t="shared" si="5"/>
        <v>0</v>
      </c>
      <c r="M139" s="119">
        <f t="shared" si="5"/>
        <v>0</v>
      </c>
      <c r="N139" s="122">
        <f t="shared" si="5"/>
        <v>0</v>
      </c>
      <c r="O139" s="124"/>
      <c r="P139" s="124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</row>
    <row r="140" spans="1:44" s="51" customFormat="1" ht="18.75" x14ac:dyDescent="0.3">
      <c r="A140" s="51" t="s">
        <v>53</v>
      </c>
      <c r="C140" s="119">
        <f t="shared" ref="C140:N140" si="6">COUNTIF(C$8:C$131,1/10)</f>
        <v>0</v>
      </c>
      <c r="D140" s="120">
        <f t="shared" si="6"/>
        <v>0</v>
      </c>
      <c r="E140" s="119">
        <f t="shared" si="6"/>
        <v>0</v>
      </c>
      <c r="F140" s="119">
        <f t="shared" si="6"/>
        <v>0</v>
      </c>
      <c r="G140" s="121">
        <f t="shared" si="6"/>
        <v>0</v>
      </c>
      <c r="H140" s="119">
        <f t="shared" si="6"/>
        <v>0</v>
      </c>
      <c r="I140" s="120">
        <f t="shared" si="6"/>
        <v>0</v>
      </c>
      <c r="J140" s="119">
        <f t="shared" si="6"/>
        <v>0</v>
      </c>
      <c r="K140" s="119">
        <f t="shared" si="6"/>
        <v>0</v>
      </c>
      <c r="L140" s="119">
        <f t="shared" si="6"/>
        <v>0</v>
      </c>
      <c r="M140" s="119">
        <f t="shared" si="6"/>
        <v>0</v>
      </c>
      <c r="N140" s="122">
        <f t="shared" si="6"/>
        <v>0</v>
      </c>
      <c r="O140" s="124"/>
      <c r="P140" s="124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</row>
    <row r="141" spans="1:44" s="51" customFormat="1" ht="18.75" x14ac:dyDescent="0.3">
      <c r="A141" s="51" t="s">
        <v>54</v>
      </c>
      <c r="C141" s="119">
        <f t="shared" ref="C141:N141" si="7">COUNTIF(C$8:C$131,1/11)</f>
        <v>0</v>
      </c>
      <c r="D141" s="119">
        <f t="shared" si="7"/>
        <v>0</v>
      </c>
      <c r="E141" s="119">
        <f t="shared" si="7"/>
        <v>0</v>
      </c>
      <c r="F141" s="119">
        <f t="shared" si="7"/>
        <v>0</v>
      </c>
      <c r="G141" s="119">
        <f t="shared" si="7"/>
        <v>0</v>
      </c>
      <c r="H141" s="119">
        <f t="shared" si="7"/>
        <v>0</v>
      </c>
      <c r="I141" s="119">
        <f t="shared" si="7"/>
        <v>0</v>
      </c>
      <c r="J141" s="119">
        <f t="shared" si="7"/>
        <v>0</v>
      </c>
      <c r="K141" s="119">
        <f t="shared" si="7"/>
        <v>0</v>
      </c>
      <c r="L141" s="119">
        <f t="shared" si="7"/>
        <v>0</v>
      </c>
      <c r="M141" s="119">
        <f t="shared" si="7"/>
        <v>0</v>
      </c>
      <c r="N141" s="122">
        <f t="shared" si="7"/>
        <v>0</v>
      </c>
      <c r="O141" s="124"/>
      <c r="P141" s="124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</row>
    <row r="142" spans="1:44" s="51" customFormat="1" ht="18.75" x14ac:dyDescent="0.3">
      <c r="A142" s="51" t="s">
        <v>55</v>
      </c>
      <c r="C142" s="119">
        <f t="shared" ref="C142:N142" si="8">COUNTIF(C$8:C$131,1/12)</f>
        <v>0</v>
      </c>
      <c r="D142" s="120">
        <f t="shared" si="8"/>
        <v>0</v>
      </c>
      <c r="E142" s="119">
        <f t="shared" si="8"/>
        <v>0</v>
      </c>
      <c r="F142" s="119">
        <f t="shared" si="8"/>
        <v>0</v>
      </c>
      <c r="G142" s="121">
        <f t="shared" si="8"/>
        <v>0</v>
      </c>
      <c r="H142" s="119">
        <f t="shared" si="8"/>
        <v>0</v>
      </c>
      <c r="I142" s="120">
        <f t="shared" si="8"/>
        <v>0</v>
      </c>
      <c r="J142" s="119">
        <f t="shared" si="8"/>
        <v>0</v>
      </c>
      <c r="K142" s="119">
        <f t="shared" si="8"/>
        <v>0</v>
      </c>
      <c r="L142" s="119">
        <f t="shared" si="8"/>
        <v>0</v>
      </c>
      <c r="M142" s="119">
        <f t="shared" si="8"/>
        <v>0</v>
      </c>
      <c r="N142" s="122">
        <f t="shared" si="8"/>
        <v>0</v>
      </c>
      <c r="O142" s="124"/>
      <c r="P142" s="124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</row>
    <row r="143" spans="1:44" s="51" customFormat="1" ht="18.75" x14ac:dyDescent="0.3">
      <c r="C143" s="126"/>
      <c r="D143" s="127"/>
      <c r="E143" s="126"/>
      <c r="F143" s="126"/>
      <c r="G143" s="128"/>
      <c r="H143" s="126"/>
      <c r="I143" s="127"/>
      <c r="J143" s="126"/>
      <c r="K143" s="126"/>
      <c r="L143" s="126"/>
      <c r="M143" s="126"/>
      <c r="N143" s="12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</row>
    <row r="144" spans="1:44" s="49" customFormat="1" ht="18.75" x14ac:dyDescent="0.3">
      <c r="A144" s="130" t="s">
        <v>56</v>
      </c>
      <c r="C144" s="131">
        <f>SUM(C134:C143)</f>
        <v>0</v>
      </c>
      <c r="D144" s="132">
        <f t="shared" ref="D144:N144" si="9">SUM(D134:D143)</f>
        <v>0</v>
      </c>
      <c r="E144" s="131">
        <f t="shared" si="9"/>
        <v>0</v>
      </c>
      <c r="F144" s="131">
        <f t="shared" si="9"/>
        <v>0</v>
      </c>
      <c r="G144" s="133">
        <f t="shared" si="9"/>
        <v>0</v>
      </c>
      <c r="H144" s="131">
        <f t="shared" si="9"/>
        <v>0</v>
      </c>
      <c r="I144" s="132">
        <f t="shared" si="9"/>
        <v>0</v>
      </c>
      <c r="J144" s="131">
        <f t="shared" si="9"/>
        <v>0</v>
      </c>
      <c r="K144" s="131">
        <f t="shared" si="9"/>
        <v>0</v>
      </c>
      <c r="L144" s="131">
        <f t="shared" si="9"/>
        <v>0</v>
      </c>
      <c r="M144" s="131">
        <f t="shared" si="9"/>
        <v>0</v>
      </c>
      <c r="N144" s="134">
        <f t="shared" si="9"/>
        <v>0</v>
      </c>
      <c r="O144" s="135"/>
      <c r="P144" s="135"/>
    </row>
    <row r="145" spans="1:36" s="51" customFormat="1" ht="18.75" x14ac:dyDescent="0.3">
      <c r="C145" s="126"/>
      <c r="D145" s="127"/>
      <c r="E145" s="126"/>
      <c r="F145" s="126"/>
      <c r="G145" s="128"/>
      <c r="H145" s="126"/>
      <c r="I145" s="127"/>
      <c r="J145" s="126"/>
      <c r="K145" s="126"/>
      <c r="L145" s="126"/>
      <c r="M145" s="126"/>
      <c r="N145" s="12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</row>
    <row r="146" spans="1:36" s="51" customFormat="1" ht="18.75" x14ac:dyDescent="0.3">
      <c r="A146" s="136">
        <v>0.25</v>
      </c>
      <c r="B146" s="137"/>
      <c r="C146" s="138">
        <f>$A$146*C134</f>
        <v>0</v>
      </c>
      <c r="D146" s="138">
        <f t="shared" ref="D146:N146" si="10">$A$146*D134</f>
        <v>0</v>
      </c>
      <c r="E146" s="138">
        <f t="shared" si="10"/>
        <v>0</v>
      </c>
      <c r="F146" s="138">
        <f t="shared" si="10"/>
        <v>0</v>
      </c>
      <c r="G146" s="138">
        <f t="shared" si="10"/>
        <v>0</v>
      </c>
      <c r="H146" s="138">
        <f t="shared" si="10"/>
        <v>0</v>
      </c>
      <c r="I146" s="138">
        <f t="shared" si="10"/>
        <v>0</v>
      </c>
      <c r="J146" s="138">
        <f t="shared" si="10"/>
        <v>0</v>
      </c>
      <c r="K146" s="138">
        <f t="shared" si="10"/>
        <v>0</v>
      </c>
      <c r="L146" s="138">
        <f t="shared" si="10"/>
        <v>0</v>
      </c>
      <c r="M146" s="138">
        <f t="shared" si="10"/>
        <v>0</v>
      </c>
      <c r="N146" s="139">
        <f t="shared" si="10"/>
        <v>0</v>
      </c>
      <c r="O146" s="140"/>
      <c r="P146" s="140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</row>
    <row r="147" spans="1:36" s="145" customFormat="1" ht="18.75" x14ac:dyDescent="0.3">
      <c r="A147" s="136">
        <v>0.2</v>
      </c>
      <c r="B147" s="137"/>
      <c r="C147" s="141">
        <f>$A$147*C135</f>
        <v>0</v>
      </c>
      <c r="D147" s="141">
        <f t="shared" ref="D147:N147" si="11">$A$147*D135</f>
        <v>0</v>
      </c>
      <c r="E147" s="141">
        <f t="shared" si="11"/>
        <v>0</v>
      </c>
      <c r="F147" s="141">
        <f t="shared" si="11"/>
        <v>0</v>
      </c>
      <c r="G147" s="141">
        <f t="shared" si="11"/>
        <v>0</v>
      </c>
      <c r="H147" s="141">
        <f t="shared" si="11"/>
        <v>0</v>
      </c>
      <c r="I147" s="141">
        <f t="shared" si="11"/>
        <v>0</v>
      </c>
      <c r="J147" s="141">
        <f t="shared" si="11"/>
        <v>0</v>
      </c>
      <c r="K147" s="141">
        <f t="shared" si="11"/>
        <v>0</v>
      </c>
      <c r="L147" s="141">
        <f t="shared" si="11"/>
        <v>0</v>
      </c>
      <c r="M147" s="141">
        <f t="shared" si="11"/>
        <v>0</v>
      </c>
      <c r="N147" s="142">
        <f t="shared" si="11"/>
        <v>0</v>
      </c>
      <c r="O147" s="143"/>
      <c r="P147" s="143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</row>
    <row r="148" spans="1:36" s="145" customFormat="1" ht="18.75" x14ac:dyDescent="0.3">
      <c r="A148" s="136">
        <v>0.16666666666666666</v>
      </c>
      <c r="B148" s="137"/>
      <c r="C148" s="141">
        <f>$A$148*C136</f>
        <v>0</v>
      </c>
      <c r="D148" s="141">
        <f t="shared" ref="D148:N148" si="12">$A$148*D136</f>
        <v>0</v>
      </c>
      <c r="E148" s="141">
        <f t="shared" si="12"/>
        <v>0</v>
      </c>
      <c r="F148" s="141">
        <f t="shared" si="12"/>
        <v>0</v>
      </c>
      <c r="G148" s="141">
        <f t="shared" si="12"/>
        <v>0</v>
      </c>
      <c r="H148" s="141">
        <f t="shared" si="12"/>
        <v>0</v>
      </c>
      <c r="I148" s="141">
        <f t="shared" si="12"/>
        <v>0</v>
      </c>
      <c r="J148" s="141">
        <f t="shared" si="12"/>
        <v>0</v>
      </c>
      <c r="K148" s="141">
        <f t="shared" si="12"/>
        <v>0</v>
      </c>
      <c r="L148" s="141">
        <f t="shared" si="12"/>
        <v>0</v>
      </c>
      <c r="M148" s="141">
        <f t="shared" si="12"/>
        <v>0</v>
      </c>
      <c r="N148" s="142">
        <f t="shared" si="12"/>
        <v>0</v>
      </c>
      <c r="O148" s="143"/>
      <c r="P148" s="143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</row>
    <row r="149" spans="1:36" s="145" customFormat="1" ht="18.75" x14ac:dyDescent="0.3">
      <c r="A149" s="136">
        <v>0.14285714285714285</v>
      </c>
      <c r="B149" s="137"/>
      <c r="C149" s="141">
        <f>$A$149*C137</f>
        <v>0</v>
      </c>
      <c r="D149" s="141">
        <f t="shared" ref="D149:N149" si="13">$A$149*D137</f>
        <v>0</v>
      </c>
      <c r="E149" s="141">
        <f t="shared" si="13"/>
        <v>0</v>
      </c>
      <c r="F149" s="141">
        <f t="shared" si="13"/>
        <v>0</v>
      </c>
      <c r="G149" s="141">
        <f t="shared" si="13"/>
        <v>0</v>
      </c>
      <c r="H149" s="141">
        <f t="shared" si="13"/>
        <v>0</v>
      </c>
      <c r="I149" s="141">
        <f t="shared" si="13"/>
        <v>0</v>
      </c>
      <c r="J149" s="141">
        <f t="shared" si="13"/>
        <v>0</v>
      </c>
      <c r="K149" s="141">
        <f t="shared" si="13"/>
        <v>0</v>
      </c>
      <c r="L149" s="141">
        <f t="shared" si="13"/>
        <v>0</v>
      </c>
      <c r="M149" s="141">
        <f t="shared" si="13"/>
        <v>0</v>
      </c>
      <c r="N149" s="142">
        <f t="shared" si="13"/>
        <v>0</v>
      </c>
      <c r="O149" s="143"/>
      <c r="P149" s="143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</row>
    <row r="150" spans="1:36" s="145" customFormat="1" ht="18.75" x14ac:dyDescent="0.3">
      <c r="A150" s="136">
        <v>0.125</v>
      </c>
      <c r="B150" s="137"/>
      <c r="C150" s="141">
        <f>$A$150*C138</f>
        <v>0</v>
      </c>
      <c r="D150" s="141">
        <f t="shared" ref="D150:N150" si="14">$A$150*D138</f>
        <v>0</v>
      </c>
      <c r="E150" s="141">
        <f t="shared" si="14"/>
        <v>0</v>
      </c>
      <c r="F150" s="141">
        <f t="shared" si="14"/>
        <v>0</v>
      </c>
      <c r="G150" s="141">
        <f t="shared" si="14"/>
        <v>0</v>
      </c>
      <c r="H150" s="141">
        <f t="shared" si="14"/>
        <v>0</v>
      </c>
      <c r="I150" s="141">
        <f t="shared" si="14"/>
        <v>0</v>
      </c>
      <c r="J150" s="141">
        <f t="shared" si="14"/>
        <v>0</v>
      </c>
      <c r="K150" s="141">
        <f t="shared" si="14"/>
        <v>0</v>
      </c>
      <c r="L150" s="141">
        <f t="shared" si="14"/>
        <v>0</v>
      </c>
      <c r="M150" s="141">
        <f t="shared" si="14"/>
        <v>0</v>
      </c>
      <c r="N150" s="142">
        <f t="shared" si="14"/>
        <v>0</v>
      </c>
      <c r="O150" s="143"/>
      <c r="P150" s="143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</row>
    <row r="151" spans="1:36" s="145" customFormat="1" ht="18.75" x14ac:dyDescent="0.3">
      <c r="A151" s="136">
        <v>0.1111111111111111</v>
      </c>
      <c r="B151" s="137"/>
      <c r="C151" s="141">
        <f>$A$151*C139</f>
        <v>0</v>
      </c>
      <c r="D151" s="141">
        <f t="shared" ref="D151:N151" si="15">$A$151*D139</f>
        <v>0</v>
      </c>
      <c r="E151" s="141">
        <f t="shared" si="15"/>
        <v>0</v>
      </c>
      <c r="F151" s="141">
        <f t="shared" si="15"/>
        <v>0</v>
      </c>
      <c r="G151" s="141">
        <f t="shared" si="15"/>
        <v>0</v>
      </c>
      <c r="H151" s="141">
        <f t="shared" si="15"/>
        <v>0</v>
      </c>
      <c r="I151" s="141">
        <f t="shared" si="15"/>
        <v>0</v>
      </c>
      <c r="J151" s="141">
        <f t="shared" si="15"/>
        <v>0</v>
      </c>
      <c r="K151" s="141">
        <f t="shared" si="15"/>
        <v>0</v>
      </c>
      <c r="L151" s="141">
        <f t="shared" si="15"/>
        <v>0</v>
      </c>
      <c r="M151" s="141">
        <f t="shared" si="15"/>
        <v>0</v>
      </c>
      <c r="N151" s="142">
        <f t="shared" si="15"/>
        <v>0</v>
      </c>
      <c r="O151" s="143"/>
      <c r="P151" s="143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</row>
    <row r="152" spans="1:36" s="145" customFormat="1" ht="18.75" x14ac:dyDescent="0.3">
      <c r="A152" s="136">
        <v>0.1</v>
      </c>
      <c r="B152" s="137"/>
      <c r="C152" s="141">
        <f>$A$152*C140</f>
        <v>0</v>
      </c>
      <c r="D152" s="141">
        <f t="shared" ref="D152:N152" si="16">$A$152*D140</f>
        <v>0</v>
      </c>
      <c r="E152" s="141">
        <f t="shared" si="16"/>
        <v>0</v>
      </c>
      <c r="F152" s="141">
        <f t="shared" si="16"/>
        <v>0</v>
      </c>
      <c r="G152" s="141">
        <f t="shared" si="16"/>
        <v>0</v>
      </c>
      <c r="H152" s="141">
        <f t="shared" si="16"/>
        <v>0</v>
      </c>
      <c r="I152" s="141">
        <f t="shared" si="16"/>
        <v>0</v>
      </c>
      <c r="J152" s="141">
        <f t="shared" si="16"/>
        <v>0</v>
      </c>
      <c r="K152" s="141">
        <f t="shared" si="16"/>
        <v>0</v>
      </c>
      <c r="L152" s="141">
        <f t="shared" si="16"/>
        <v>0</v>
      </c>
      <c r="M152" s="141">
        <f t="shared" si="16"/>
        <v>0</v>
      </c>
      <c r="N152" s="142">
        <f t="shared" si="16"/>
        <v>0</v>
      </c>
      <c r="O152" s="143"/>
      <c r="P152" s="143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</row>
    <row r="153" spans="1:36" s="145" customFormat="1" ht="18.75" x14ac:dyDescent="0.3">
      <c r="A153" s="136">
        <v>9.0909090909090912E-2</v>
      </c>
      <c r="B153" s="137"/>
      <c r="C153" s="141">
        <f>$A$153*C141</f>
        <v>0</v>
      </c>
      <c r="D153" s="141">
        <f t="shared" ref="D153:N153" si="17">$A$153*D141</f>
        <v>0</v>
      </c>
      <c r="E153" s="141">
        <f t="shared" si="17"/>
        <v>0</v>
      </c>
      <c r="F153" s="141">
        <f t="shared" si="17"/>
        <v>0</v>
      </c>
      <c r="G153" s="141">
        <f t="shared" si="17"/>
        <v>0</v>
      </c>
      <c r="H153" s="141">
        <f t="shared" si="17"/>
        <v>0</v>
      </c>
      <c r="I153" s="141">
        <f t="shared" si="17"/>
        <v>0</v>
      </c>
      <c r="J153" s="141">
        <f t="shared" si="17"/>
        <v>0</v>
      </c>
      <c r="K153" s="141">
        <f t="shared" si="17"/>
        <v>0</v>
      </c>
      <c r="L153" s="141">
        <f t="shared" si="17"/>
        <v>0</v>
      </c>
      <c r="M153" s="141">
        <f t="shared" si="17"/>
        <v>0</v>
      </c>
      <c r="N153" s="142">
        <f t="shared" si="17"/>
        <v>0</v>
      </c>
      <c r="O153" s="143"/>
      <c r="P153" s="143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</row>
    <row r="154" spans="1:36" s="145" customFormat="1" ht="18.75" x14ac:dyDescent="0.3">
      <c r="A154" s="136">
        <v>8.3333333333333329E-2</v>
      </c>
      <c r="B154" s="137"/>
      <c r="C154" s="141">
        <f>$A$154*C142</f>
        <v>0</v>
      </c>
      <c r="D154" s="141">
        <f t="shared" ref="D154:N154" si="18">1/12*D142</f>
        <v>0</v>
      </c>
      <c r="E154" s="141">
        <f>1/12*E142</f>
        <v>0</v>
      </c>
      <c r="F154" s="141">
        <f t="shared" si="18"/>
        <v>0</v>
      </c>
      <c r="G154" s="141">
        <f t="shared" si="18"/>
        <v>0</v>
      </c>
      <c r="H154" s="141">
        <f t="shared" si="18"/>
        <v>0</v>
      </c>
      <c r="I154" s="141">
        <f t="shared" si="18"/>
        <v>0</v>
      </c>
      <c r="J154" s="141">
        <f t="shared" si="18"/>
        <v>0</v>
      </c>
      <c r="K154" s="141">
        <f t="shared" si="18"/>
        <v>0</v>
      </c>
      <c r="L154" s="141">
        <f t="shared" si="18"/>
        <v>0</v>
      </c>
      <c r="M154" s="141">
        <f t="shared" si="18"/>
        <v>0</v>
      </c>
      <c r="N154" s="142">
        <f t="shared" si="18"/>
        <v>0</v>
      </c>
      <c r="O154" s="143"/>
      <c r="P154" s="143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</row>
    <row r="155" spans="1:36" s="51" customFormat="1" ht="18.75" x14ac:dyDescent="0.3">
      <c r="C155" s="126"/>
      <c r="D155" s="127"/>
      <c r="E155" s="126"/>
      <c r="F155" s="126"/>
      <c r="G155" s="128"/>
      <c r="H155" s="126"/>
      <c r="I155" s="127"/>
      <c r="J155" s="126"/>
      <c r="K155" s="126"/>
      <c r="L155" s="126"/>
      <c r="M155" s="126"/>
      <c r="N155" s="12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</row>
    <row r="156" spans="1:36" s="51" customFormat="1" ht="18.75" x14ac:dyDescent="0.3">
      <c r="C156" s="146"/>
      <c r="D156" s="147"/>
      <c r="E156" s="146"/>
      <c r="F156" s="146"/>
      <c r="G156" s="148"/>
      <c r="H156" s="146"/>
      <c r="I156" s="147"/>
      <c r="J156" s="146"/>
      <c r="K156" s="146"/>
      <c r="L156" s="146"/>
      <c r="M156" s="146"/>
      <c r="N156" s="149"/>
      <c r="O156" s="137"/>
      <c r="P156" s="137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</row>
    <row r="157" spans="1:36" s="51" customFormat="1" ht="19.5" thickBot="1" x14ac:dyDescent="0.35">
      <c r="C157" s="126"/>
      <c r="D157" s="127"/>
      <c r="E157" s="126"/>
      <c r="F157" s="126"/>
      <c r="G157" s="128"/>
      <c r="H157" s="126"/>
      <c r="I157" s="127"/>
      <c r="J157" s="126"/>
      <c r="K157" s="126"/>
      <c r="L157" s="126"/>
      <c r="M157" s="126"/>
      <c r="N157" s="12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</row>
    <row r="158" spans="1:36" s="158" customFormat="1" ht="18.75" x14ac:dyDescent="0.3">
      <c r="A158" s="150" t="s">
        <v>57</v>
      </c>
      <c r="B158" s="151"/>
      <c r="C158" s="152">
        <f>SUM(C146:C154)</f>
        <v>0</v>
      </c>
      <c r="D158" s="153">
        <f t="shared" ref="D158:N158" si="19">SUM(D146:D154)</f>
        <v>0</v>
      </c>
      <c r="E158" s="154">
        <f t="shared" si="19"/>
        <v>0</v>
      </c>
      <c r="F158" s="155">
        <f>SUM(F146:F154)</f>
        <v>0</v>
      </c>
      <c r="G158" s="155">
        <f t="shared" si="19"/>
        <v>0</v>
      </c>
      <c r="H158" s="152">
        <f t="shared" si="19"/>
        <v>0</v>
      </c>
      <c r="I158" s="154">
        <f t="shared" si="19"/>
        <v>0</v>
      </c>
      <c r="J158" s="155">
        <f t="shared" si="19"/>
        <v>0</v>
      </c>
      <c r="K158" s="155">
        <f t="shared" si="19"/>
        <v>0</v>
      </c>
      <c r="L158" s="155">
        <f t="shared" si="19"/>
        <v>0</v>
      </c>
      <c r="M158" s="155">
        <f>SUM(M146:M154)</f>
        <v>0</v>
      </c>
      <c r="N158" s="156">
        <f t="shared" si="19"/>
        <v>0</v>
      </c>
      <c r="O158" s="157"/>
      <c r="P158" s="157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</row>
    <row r="159" spans="1:36" s="165" customFormat="1" ht="19.5" thickBot="1" x14ac:dyDescent="0.35">
      <c r="A159" s="159" t="s">
        <v>58</v>
      </c>
      <c r="B159" s="160"/>
      <c r="C159" s="161">
        <f>C144/115</f>
        <v>0</v>
      </c>
      <c r="D159" s="162">
        <f t="shared" ref="D159:N159" si="20">D144/115</f>
        <v>0</v>
      </c>
      <c r="E159" s="161">
        <f t="shared" si="20"/>
        <v>0</v>
      </c>
      <c r="F159" s="161">
        <f t="shared" si="20"/>
        <v>0</v>
      </c>
      <c r="G159" s="163">
        <f t="shared" si="20"/>
        <v>0</v>
      </c>
      <c r="H159" s="161">
        <f t="shared" si="20"/>
        <v>0</v>
      </c>
      <c r="I159" s="162">
        <f t="shared" si="20"/>
        <v>0</v>
      </c>
      <c r="J159" s="161">
        <f t="shared" si="20"/>
        <v>0</v>
      </c>
      <c r="K159" s="161">
        <f t="shared" si="20"/>
        <v>0</v>
      </c>
      <c r="L159" s="161">
        <f t="shared" si="20"/>
        <v>0</v>
      </c>
      <c r="M159" s="161">
        <f t="shared" si="20"/>
        <v>0</v>
      </c>
      <c r="N159" s="164">
        <f t="shared" si="20"/>
        <v>0</v>
      </c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</row>
    <row r="161" spans="1:36" s="118" customFormat="1" ht="15.75" x14ac:dyDescent="0.25"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</row>
    <row r="162" spans="1:36" s="169" customFormat="1" ht="15.75" x14ac:dyDescent="0.25">
      <c r="A162" s="167" t="s">
        <v>59</v>
      </c>
      <c r="B162" s="167"/>
      <c r="C162" s="167"/>
      <c r="D162" s="168">
        <f>SUM(C158:N158)/12</f>
        <v>0</v>
      </c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18"/>
      <c r="P162" s="118"/>
    </row>
    <row r="163" spans="1:36" s="169" customFormat="1" ht="15.75" x14ac:dyDescent="0.25">
      <c r="A163" s="167" t="s">
        <v>60</v>
      </c>
      <c r="B163" s="167"/>
      <c r="C163" s="167"/>
      <c r="D163" s="168">
        <f>SUM(C159:N159)/12</f>
        <v>0</v>
      </c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18"/>
      <c r="P163" s="118"/>
    </row>
    <row r="164" spans="1:36" s="169" customFormat="1" ht="15.75" x14ac:dyDescent="0.25"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18"/>
      <c r="P164" s="118"/>
    </row>
    <row r="165" spans="1:36" s="112" customFormat="1" ht="15.75" x14ac:dyDescent="0.25">
      <c r="A165" s="117" t="s">
        <v>61</v>
      </c>
      <c r="B165" s="117"/>
      <c r="C165" s="170">
        <f>D162*S6</f>
        <v>0</v>
      </c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2" t="s">
        <v>62</v>
      </c>
      <c r="P165" s="171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</row>
    <row r="166" spans="1:36" s="112" customFormat="1" ht="15.75" x14ac:dyDescent="0.25">
      <c r="A166" s="117"/>
      <c r="B166" s="117"/>
      <c r="C166" s="173">
        <v>1</v>
      </c>
      <c r="D166" s="173">
        <v>2</v>
      </c>
      <c r="E166" s="173">
        <v>3</v>
      </c>
      <c r="F166" s="173">
        <v>4</v>
      </c>
      <c r="G166" s="173">
        <v>5</v>
      </c>
      <c r="H166" s="173">
        <v>6</v>
      </c>
      <c r="I166" s="173">
        <v>7</v>
      </c>
      <c r="J166" s="173">
        <v>8</v>
      </c>
      <c r="K166" s="173">
        <v>9</v>
      </c>
      <c r="L166" s="173">
        <v>10</v>
      </c>
      <c r="M166" s="173">
        <v>11</v>
      </c>
      <c r="N166" s="173">
        <v>12</v>
      </c>
      <c r="O166" s="171"/>
      <c r="P166" s="171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</row>
    <row r="167" spans="1:36" s="112" customFormat="1" ht="15.75" x14ac:dyDescent="0.25">
      <c r="A167" s="303" t="s">
        <v>63</v>
      </c>
      <c r="B167" s="304"/>
      <c r="C167" s="174">
        <f>C158*0.9*$S$6</f>
        <v>0</v>
      </c>
      <c r="D167" s="174">
        <f t="shared" ref="D167:N167" si="21">D158*0.9*$S$6</f>
        <v>0</v>
      </c>
      <c r="E167" s="174">
        <f t="shared" si="21"/>
        <v>0</v>
      </c>
      <c r="F167" s="174">
        <f t="shared" si="21"/>
        <v>0</v>
      </c>
      <c r="G167" s="174">
        <f t="shared" si="21"/>
        <v>0</v>
      </c>
      <c r="H167" s="174">
        <f t="shared" si="21"/>
        <v>0</v>
      </c>
      <c r="I167" s="174">
        <f t="shared" si="21"/>
        <v>0</v>
      </c>
      <c r="J167" s="174">
        <f t="shared" si="21"/>
        <v>0</v>
      </c>
      <c r="K167" s="174">
        <f t="shared" si="21"/>
        <v>0</v>
      </c>
      <c r="L167" s="174">
        <f t="shared" si="21"/>
        <v>0</v>
      </c>
      <c r="M167" s="174">
        <f t="shared" si="21"/>
        <v>0</v>
      </c>
      <c r="N167" s="174">
        <f t="shared" si="21"/>
        <v>0</v>
      </c>
      <c r="O167" s="175">
        <f>SUM(C167:N167)/12</f>
        <v>0</v>
      </c>
      <c r="P167" s="171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</row>
    <row r="168" spans="1:36" s="112" customFormat="1" ht="15.75" x14ac:dyDescent="0.25">
      <c r="A168" s="303" t="s">
        <v>64</v>
      </c>
      <c r="B168" s="304"/>
      <c r="C168" s="176">
        <f>C158*0.1*$S$6</f>
        <v>0</v>
      </c>
      <c r="D168" s="176">
        <f t="shared" ref="D168:N168" si="22">D158*0.1*$S$6</f>
        <v>0</v>
      </c>
      <c r="E168" s="176">
        <f t="shared" si="22"/>
        <v>0</v>
      </c>
      <c r="F168" s="176">
        <f t="shared" si="22"/>
        <v>0</v>
      </c>
      <c r="G168" s="176">
        <f t="shared" si="22"/>
        <v>0</v>
      </c>
      <c r="H168" s="176">
        <f t="shared" si="22"/>
        <v>0</v>
      </c>
      <c r="I168" s="176">
        <f t="shared" si="22"/>
        <v>0</v>
      </c>
      <c r="J168" s="176">
        <f t="shared" si="22"/>
        <v>0</v>
      </c>
      <c r="K168" s="176">
        <f t="shared" si="22"/>
        <v>0</v>
      </c>
      <c r="L168" s="176">
        <f t="shared" si="22"/>
        <v>0</v>
      </c>
      <c r="M168" s="176">
        <f t="shared" si="22"/>
        <v>0</v>
      </c>
      <c r="N168" s="176">
        <f t="shared" si="22"/>
        <v>0</v>
      </c>
      <c r="O168" s="175">
        <f>SUM(C168:N168)/12</f>
        <v>0</v>
      </c>
      <c r="P168" s="171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</row>
    <row r="169" spans="1:36" ht="17.25" customHeight="1" x14ac:dyDescent="0.25">
      <c r="A169" s="305" t="s">
        <v>65</v>
      </c>
      <c r="B169" s="305"/>
      <c r="C169" s="176">
        <f>C159*$S$6</f>
        <v>0</v>
      </c>
      <c r="D169" s="176">
        <f t="shared" ref="D169:N169" si="23">D159*$S$6</f>
        <v>0</v>
      </c>
      <c r="E169" s="176">
        <f t="shared" si="23"/>
        <v>0</v>
      </c>
      <c r="F169" s="176">
        <f t="shared" si="23"/>
        <v>0</v>
      </c>
      <c r="G169" s="176">
        <f t="shared" si="23"/>
        <v>0</v>
      </c>
      <c r="H169" s="176">
        <f t="shared" si="23"/>
        <v>0</v>
      </c>
      <c r="I169" s="176">
        <f t="shared" si="23"/>
        <v>0</v>
      </c>
      <c r="J169" s="176">
        <f t="shared" si="23"/>
        <v>0</v>
      </c>
      <c r="K169" s="176">
        <f t="shared" si="23"/>
        <v>0</v>
      </c>
      <c r="L169" s="176">
        <f t="shared" si="23"/>
        <v>0</v>
      </c>
      <c r="M169" s="176">
        <f t="shared" si="23"/>
        <v>0</v>
      </c>
      <c r="N169" s="176">
        <f t="shared" si="23"/>
        <v>0</v>
      </c>
      <c r="O169" s="175">
        <f>SUM(C169:N169)/12</f>
        <v>0</v>
      </c>
      <c r="P169" s="54"/>
    </row>
    <row r="170" spans="1:36" s="55" customFormat="1" x14ac:dyDescent="0.2"/>
    <row r="171" spans="1:36" s="55" customFormat="1" x14ac:dyDescent="0.2"/>
    <row r="172" spans="1:36" s="55" customFormat="1" x14ac:dyDescent="0.2"/>
    <row r="173" spans="1:36" s="55" customFormat="1" x14ac:dyDescent="0.2"/>
    <row r="174" spans="1:36" s="51" customFormat="1" ht="18" customHeight="1" x14ac:dyDescent="0.3">
      <c r="A174" s="178" t="s">
        <v>66</v>
      </c>
      <c r="B174" s="179" t="s">
        <v>67</v>
      </c>
      <c r="D174" s="180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</row>
    <row r="175" spans="1:36" s="49" customFormat="1" ht="32.25" customHeight="1" x14ac:dyDescent="0.3">
      <c r="A175" s="130" t="s">
        <v>68</v>
      </c>
      <c r="B175" s="130" t="s">
        <v>69</v>
      </c>
      <c r="C175" s="157" t="s">
        <v>70</v>
      </c>
      <c r="D175" s="130"/>
      <c r="E175" s="293" t="s">
        <v>71</v>
      </c>
      <c r="F175" s="293"/>
      <c r="G175" s="181"/>
      <c r="H175" s="181"/>
      <c r="I175" s="181"/>
      <c r="J175" s="181"/>
      <c r="K175" s="181"/>
      <c r="L175" s="157"/>
      <c r="M175" s="157"/>
      <c r="N175" s="157"/>
      <c r="O175" s="157"/>
      <c r="P175" s="157"/>
    </row>
    <row r="176" spans="1:36" ht="15.75" x14ac:dyDescent="0.25">
      <c r="A176" s="182"/>
      <c r="B176" s="183"/>
      <c r="C176" s="294"/>
      <c r="D176" s="294"/>
      <c r="E176" s="296"/>
      <c r="F176" s="296"/>
      <c r="G176" s="295"/>
      <c r="H176" s="295"/>
      <c r="I176" s="184"/>
      <c r="J176" s="291"/>
      <c r="K176" s="291"/>
      <c r="L176" s="185"/>
      <c r="M176" s="185"/>
      <c r="N176" s="185"/>
      <c r="O176" s="185"/>
      <c r="P176" s="185"/>
      <c r="R176" s="177" t="s">
        <v>72</v>
      </c>
    </row>
    <row r="177" spans="1:18" ht="15.75" x14ac:dyDescent="0.25">
      <c r="A177" s="182"/>
      <c r="B177" s="186"/>
      <c r="C177" s="288"/>
      <c r="D177" s="288"/>
      <c r="E177" s="296"/>
      <c r="F177" s="296"/>
      <c r="G177" s="290"/>
      <c r="H177" s="290"/>
      <c r="I177" s="117"/>
      <c r="J177" s="291"/>
      <c r="K177" s="291"/>
      <c r="R177" s="177" t="s">
        <v>73</v>
      </c>
    </row>
    <row r="178" spans="1:18" ht="15.75" x14ac:dyDescent="0.25">
      <c r="A178" s="182"/>
      <c r="B178" s="187"/>
      <c r="C178" s="294"/>
      <c r="D178" s="294"/>
      <c r="E178" s="296"/>
      <c r="F178" s="296"/>
      <c r="G178" s="295"/>
      <c r="H178" s="295"/>
      <c r="I178" s="184"/>
      <c r="J178" s="291"/>
      <c r="K178" s="291"/>
      <c r="L178" s="185"/>
      <c r="M178" s="185"/>
      <c r="N178" s="185"/>
      <c r="O178" s="185"/>
      <c r="P178" s="185"/>
    </row>
    <row r="179" spans="1:18" ht="15.75" x14ac:dyDescent="0.25">
      <c r="A179" s="182"/>
      <c r="B179" s="188"/>
      <c r="C179" s="288"/>
      <c r="D179" s="288"/>
      <c r="E179" s="296"/>
      <c r="F179" s="296"/>
      <c r="G179" s="290"/>
      <c r="H179" s="290"/>
      <c r="I179" s="117"/>
      <c r="J179" s="291"/>
      <c r="K179" s="291"/>
    </row>
    <row r="180" spans="1:18" s="177" customFormat="1" ht="15.75" x14ac:dyDescent="0.25">
      <c r="A180" s="182"/>
      <c r="B180" s="188"/>
      <c r="C180" s="288"/>
      <c r="D180" s="288"/>
      <c r="E180" s="296"/>
      <c r="F180" s="296"/>
      <c r="G180" s="297"/>
      <c r="H180" s="297"/>
      <c r="I180" s="118"/>
      <c r="J180" s="291"/>
      <c r="K180" s="291"/>
    </row>
    <row r="181" spans="1:18" s="177" customFormat="1" ht="15.75" x14ac:dyDescent="0.25">
      <c r="A181" s="182"/>
      <c r="B181" s="188"/>
      <c r="C181" s="288"/>
      <c r="D181" s="288"/>
      <c r="E181" s="296"/>
      <c r="F181" s="296"/>
      <c r="G181" s="297"/>
      <c r="H181" s="297"/>
      <c r="I181" s="118"/>
      <c r="J181" s="291"/>
      <c r="K181" s="291"/>
    </row>
    <row r="182" spans="1:18" s="177" customFormat="1" ht="15.75" x14ac:dyDescent="0.25">
      <c r="A182" s="182"/>
      <c r="B182" s="188"/>
      <c r="C182" s="288"/>
      <c r="D182" s="288"/>
      <c r="E182" s="296"/>
      <c r="F182" s="296"/>
      <c r="G182" s="297"/>
      <c r="H182" s="297"/>
      <c r="I182" s="118"/>
      <c r="J182" s="291"/>
      <c r="K182" s="291"/>
    </row>
    <row r="183" spans="1:18" ht="15.75" x14ac:dyDescent="0.25">
      <c r="A183" s="182"/>
      <c r="B183" s="188"/>
      <c r="C183" s="288"/>
      <c r="D183" s="288"/>
      <c r="E183" s="296"/>
      <c r="F183" s="296"/>
      <c r="G183" s="290"/>
      <c r="H183" s="290"/>
      <c r="I183" s="117"/>
      <c r="J183" s="291"/>
      <c r="K183" s="291"/>
    </row>
    <row r="184" spans="1:18" ht="15.75" x14ac:dyDescent="0.25">
      <c r="A184" s="182"/>
      <c r="B184" s="188"/>
      <c r="C184" s="288"/>
      <c r="D184" s="288"/>
      <c r="E184" s="296"/>
      <c r="F184" s="296"/>
      <c r="G184" s="297"/>
      <c r="H184" s="297"/>
      <c r="I184" s="117"/>
      <c r="J184" s="291"/>
      <c r="K184" s="291"/>
    </row>
    <row r="185" spans="1:18" ht="15.75" x14ac:dyDescent="0.25">
      <c r="A185" s="182"/>
      <c r="B185" s="187"/>
      <c r="C185" s="294"/>
      <c r="D185" s="294"/>
      <c r="E185" s="296"/>
      <c r="F185" s="296"/>
      <c r="G185" s="295"/>
      <c r="H185" s="295"/>
      <c r="I185" s="184"/>
      <c r="J185" s="291"/>
      <c r="K185" s="291"/>
      <c r="L185" s="185"/>
      <c r="M185" s="185"/>
      <c r="N185" s="185"/>
      <c r="O185" s="185"/>
      <c r="P185" s="185"/>
    </row>
    <row r="186" spans="1:18" ht="15.75" x14ac:dyDescent="0.25">
      <c r="A186" s="182"/>
      <c r="B186" s="188"/>
      <c r="C186" s="288"/>
      <c r="D186" s="288"/>
      <c r="E186" s="296"/>
      <c r="F186" s="296"/>
      <c r="G186" s="290"/>
      <c r="H186" s="290"/>
      <c r="I186" s="117"/>
      <c r="J186" s="291"/>
      <c r="K186" s="291"/>
    </row>
    <row r="187" spans="1:18" s="177" customFormat="1" ht="15.75" x14ac:dyDescent="0.25">
      <c r="A187" s="182"/>
      <c r="B187" s="188"/>
      <c r="C187" s="288"/>
      <c r="D187" s="288"/>
      <c r="E187" s="296"/>
      <c r="F187" s="296"/>
      <c r="G187" s="297"/>
      <c r="H187" s="297"/>
      <c r="I187" s="118"/>
      <c r="J187" s="291"/>
      <c r="K187" s="291"/>
    </row>
    <row r="188" spans="1:18" s="177" customFormat="1" ht="15.75" x14ac:dyDescent="0.25">
      <c r="A188" s="182"/>
      <c r="B188" s="188"/>
      <c r="C188" s="288"/>
      <c r="D188" s="288"/>
      <c r="E188" s="296"/>
      <c r="F188" s="296"/>
      <c r="G188" s="297"/>
      <c r="H188" s="297"/>
      <c r="I188" s="118"/>
      <c r="J188" s="291"/>
      <c r="K188" s="291"/>
    </row>
    <row r="189" spans="1:18" s="177" customFormat="1" ht="15.75" x14ac:dyDescent="0.25">
      <c r="A189" s="182"/>
      <c r="B189" s="188"/>
      <c r="C189" s="288"/>
      <c r="D189" s="288"/>
      <c r="E189" s="296"/>
      <c r="F189" s="296"/>
      <c r="G189" s="297"/>
      <c r="H189" s="297"/>
      <c r="I189" s="118"/>
      <c r="J189" s="291"/>
      <c r="K189" s="291"/>
    </row>
    <row r="190" spans="1:18" ht="15.75" x14ac:dyDescent="0.25">
      <c r="A190" s="182"/>
      <c r="B190" s="188"/>
      <c r="C190" s="288"/>
      <c r="D190" s="288"/>
      <c r="E190" s="296"/>
      <c r="F190" s="296"/>
      <c r="G190" s="290"/>
      <c r="H190" s="290"/>
      <c r="I190" s="117"/>
      <c r="J190" s="291"/>
      <c r="K190" s="291"/>
    </row>
    <row r="191" spans="1:18" ht="15.75" hidden="1" x14ac:dyDescent="0.25">
      <c r="A191" s="182"/>
      <c r="B191" s="188"/>
      <c r="C191" s="288"/>
      <c r="D191" s="288"/>
      <c r="E191" s="296"/>
      <c r="F191" s="296"/>
      <c r="G191" s="297"/>
      <c r="H191" s="297"/>
      <c r="I191" s="117"/>
      <c r="J191" s="291"/>
      <c r="K191" s="291"/>
    </row>
    <row r="192" spans="1:18" s="177" customFormat="1" ht="15.75" hidden="1" x14ac:dyDescent="0.25">
      <c r="A192" s="182"/>
      <c r="B192" s="188"/>
      <c r="C192" s="288"/>
      <c r="D192" s="288"/>
      <c r="E192" s="296"/>
      <c r="F192" s="296"/>
      <c r="G192" s="297"/>
      <c r="H192" s="297"/>
      <c r="I192" s="118"/>
      <c r="J192" s="291"/>
      <c r="K192" s="291"/>
    </row>
    <row r="193" spans="1:36" s="192" customFormat="1" ht="15.75" hidden="1" x14ac:dyDescent="0.25">
      <c r="A193" s="182"/>
      <c r="B193" s="189"/>
      <c r="C193" s="288"/>
      <c r="D193" s="288"/>
      <c r="E193" s="296"/>
      <c r="F193" s="296"/>
      <c r="G193" s="298"/>
      <c r="H193" s="298"/>
      <c r="I193" s="190"/>
      <c r="J193" s="291"/>
      <c r="K193" s="291"/>
      <c r="L193" s="191"/>
      <c r="M193" s="191"/>
      <c r="N193" s="191"/>
      <c r="O193" s="191"/>
      <c r="P193" s="191"/>
    </row>
    <row r="194" spans="1:36" s="177" customFormat="1" ht="15.75" hidden="1" x14ac:dyDescent="0.25">
      <c r="A194" s="182"/>
      <c r="B194" s="188"/>
      <c r="C194" s="288"/>
      <c r="D194" s="288"/>
      <c r="E194" s="296"/>
      <c r="F194" s="296"/>
      <c r="G194" s="297"/>
      <c r="H194" s="297"/>
      <c r="I194" s="118"/>
      <c r="J194" s="291"/>
      <c r="K194" s="291"/>
    </row>
    <row r="195" spans="1:36" ht="15.75" hidden="1" x14ac:dyDescent="0.25">
      <c r="A195" s="182"/>
      <c r="B195" s="186"/>
      <c r="C195" s="288" t="s">
        <v>74</v>
      </c>
      <c r="D195" s="288"/>
      <c r="E195" s="296"/>
      <c r="F195" s="296"/>
      <c r="G195" s="290"/>
      <c r="H195" s="290"/>
      <c r="I195" s="117"/>
      <c r="J195" s="291"/>
      <c r="K195" s="291"/>
    </row>
    <row r="196" spans="1:36" ht="15.75" hidden="1" x14ac:dyDescent="0.25">
      <c r="A196" s="182"/>
      <c r="B196" s="187"/>
      <c r="C196" s="294"/>
      <c r="D196" s="294"/>
      <c r="E196" s="296"/>
      <c r="F196" s="296"/>
      <c r="G196" s="295"/>
      <c r="H196" s="295"/>
      <c r="I196" s="184"/>
      <c r="J196" s="291"/>
      <c r="K196" s="291"/>
      <c r="L196" s="185"/>
      <c r="M196" s="185"/>
      <c r="N196" s="185"/>
      <c r="O196" s="185"/>
      <c r="P196" s="185"/>
    </row>
    <row r="197" spans="1:36" ht="15.75" hidden="1" x14ac:dyDescent="0.25">
      <c r="A197" s="182"/>
      <c r="B197" s="188"/>
      <c r="C197" s="288"/>
      <c r="D197" s="288"/>
      <c r="E197" s="296"/>
      <c r="F197" s="296"/>
      <c r="G197" s="290"/>
      <c r="H197" s="290"/>
      <c r="I197" s="117"/>
      <c r="J197" s="291"/>
      <c r="K197" s="291"/>
    </row>
    <row r="198" spans="1:36" s="177" customFormat="1" ht="15.75" hidden="1" x14ac:dyDescent="0.25">
      <c r="A198" s="182"/>
      <c r="B198" s="188"/>
      <c r="C198" s="288"/>
      <c r="D198" s="288"/>
      <c r="E198" s="296"/>
      <c r="F198" s="296"/>
      <c r="G198" s="297"/>
      <c r="H198" s="297"/>
      <c r="I198" s="118"/>
      <c r="J198" s="291"/>
      <c r="K198" s="291"/>
    </row>
    <row r="199" spans="1:36" s="177" customFormat="1" ht="15.75" hidden="1" x14ac:dyDescent="0.25">
      <c r="A199" s="182"/>
      <c r="B199" s="188"/>
      <c r="C199" s="288"/>
      <c r="D199" s="288"/>
      <c r="E199" s="296"/>
      <c r="F199" s="296"/>
      <c r="G199" s="297"/>
      <c r="H199" s="297"/>
      <c r="I199" s="118"/>
      <c r="J199" s="291"/>
      <c r="K199" s="291"/>
    </row>
    <row r="200" spans="1:36" s="177" customFormat="1" ht="15.75" hidden="1" x14ac:dyDescent="0.25">
      <c r="A200" s="182"/>
      <c r="B200" s="188"/>
      <c r="C200" s="288"/>
      <c r="D200" s="288"/>
      <c r="E200" s="296"/>
      <c r="F200" s="296"/>
      <c r="G200" s="297"/>
      <c r="H200" s="297"/>
      <c r="I200" s="118"/>
      <c r="J200" s="291"/>
      <c r="K200" s="291"/>
    </row>
    <row r="201" spans="1:36" ht="15.75" hidden="1" x14ac:dyDescent="0.25">
      <c r="A201" s="182"/>
      <c r="B201" s="188"/>
      <c r="C201" s="288"/>
      <c r="D201" s="288"/>
      <c r="E201" s="296"/>
      <c r="F201" s="296"/>
      <c r="G201" s="290"/>
      <c r="H201" s="290"/>
      <c r="I201" s="117"/>
      <c r="J201" s="291"/>
      <c r="K201" s="291"/>
    </row>
    <row r="202" spans="1:36" ht="15.75" hidden="1" x14ac:dyDescent="0.25">
      <c r="A202" s="182"/>
      <c r="B202" s="188"/>
      <c r="C202" s="288"/>
      <c r="D202" s="288"/>
      <c r="E202" s="296"/>
      <c r="F202" s="296"/>
      <c r="G202" s="297"/>
      <c r="H202" s="297"/>
      <c r="I202" s="117"/>
      <c r="J202" s="291"/>
      <c r="K202" s="291"/>
    </row>
    <row r="203" spans="1:36" ht="15.75" hidden="1" x14ac:dyDescent="0.25">
      <c r="A203" s="182"/>
      <c r="B203" s="186"/>
      <c r="C203" s="288" t="s">
        <v>74</v>
      </c>
      <c r="D203" s="288"/>
      <c r="E203" s="296"/>
      <c r="F203" s="296"/>
      <c r="G203" s="290"/>
      <c r="H203" s="290"/>
      <c r="I203" s="117"/>
      <c r="J203" s="291"/>
      <c r="K203" s="291"/>
    </row>
    <row r="204" spans="1:36" s="177" customFormat="1" ht="15.75" hidden="1" x14ac:dyDescent="0.25">
      <c r="A204" s="182"/>
      <c r="B204" s="188"/>
      <c r="C204" s="288"/>
      <c r="D204" s="288"/>
      <c r="E204" s="296"/>
      <c r="F204" s="296"/>
      <c r="G204" s="297"/>
      <c r="H204" s="297"/>
      <c r="I204" s="118"/>
      <c r="J204" s="291"/>
      <c r="K204" s="291"/>
    </row>
    <row r="205" spans="1:36" s="192" customFormat="1" ht="15.75" hidden="1" x14ac:dyDescent="0.25">
      <c r="A205" s="182"/>
      <c r="B205" s="189"/>
      <c r="C205" s="288"/>
      <c r="D205" s="288"/>
      <c r="E205" s="296"/>
      <c r="F205" s="296"/>
      <c r="G205" s="298"/>
      <c r="H205" s="298"/>
      <c r="I205" s="190"/>
      <c r="J205" s="291"/>
      <c r="K205" s="291"/>
      <c r="L205" s="191"/>
      <c r="M205" s="191"/>
      <c r="N205" s="191"/>
      <c r="O205" s="191"/>
      <c r="P205" s="191"/>
    </row>
    <row r="206" spans="1:36" s="177" customFormat="1" ht="15.75" x14ac:dyDescent="0.25">
      <c r="A206" s="193"/>
      <c r="B206" s="169"/>
      <c r="C206" s="169"/>
      <c r="D206" s="169"/>
      <c r="E206" s="169"/>
      <c r="F206" s="169"/>
      <c r="G206" s="292"/>
      <c r="H206" s="292"/>
      <c r="I206" s="169"/>
      <c r="J206" s="287"/>
      <c r="K206" s="287"/>
    </row>
    <row r="207" spans="1:36" s="51" customFormat="1" ht="18" customHeight="1" x14ac:dyDescent="0.3">
      <c r="A207" s="178" t="s">
        <v>75</v>
      </c>
      <c r="B207" s="194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</row>
    <row r="208" spans="1:36" s="49" customFormat="1" ht="32.25" customHeight="1" x14ac:dyDescent="0.3">
      <c r="A208" s="130" t="s">
        <v>68</v>
      </c>
      <c r="B208" s="130" t="s">
        <v>69</v>
      </c>
      <c r="C208" s="157" t="s">
        <v>70</v>
      </c>
      <c r="D208" s="130"/>
      <c r="E208" s="293" t="s">
        <v>71</v>
      </c>
      <c r="F208" s="293"/>
      <c r="G208" s="181"/>
      <c r="H208" s="181"/>
      <c r="I208" s="181"/>
      <c r="J208" s="181"/>
      <c r="K208" s="181"/>
      <c r="L208" s="157"/>
      <c r="M208" s="157"/>
      <c r="N208" s="157"/>
      <c r="O208" s="157"/>
      <c r="P208" s="157"/>
    </row>
    <row r="209" spans="1:44" ht="15.75" x14ac:dyDescent="0.25">
      <c r="A209" s="182"/>
      <c r="B209" s="183"/>
      <c r="C209" s="294"/>
      <c r="D209" s="294"/>
      <c r="E209" s="289"/>
      <c r="F209" s="289"/>
      <c r="G209" s="295"/>
      <c r="H209" s="295"/>
      <c r="I209" s="184"/>
      <c r="J209" s="291"/>
      <c r="K209" s="291"/>
      <c r="L209" s="185"/>
      <c r="M209" s="185"/>
      <c r="N209" s="185"/>
      <c r="O209" s="185"/>
      <c r="P209" s="185"/>
    </row>
    <row r="210" spans="1:44" ht="15.75" x14ac:dyDescent="0.25">
      <c r="A210" s="182"/>
      <c r="B210" s="188"/>
      <c r="C210" s="288"/>
      <c r="D210" s="288"/>
      <c r="E210" s="289"/>
      <c r="F210" s="289"/>
      <c r="G210" s="290"/>
      <c r="H210" s="290"/>
      <c r="I210" s="117"/>
      <c r="J210" s="291"/>
      <c r="K210" s="291"/>
    </row>
    <row r="211" spans="1:44" ht="15.75" x14ac:dyDescent="0.25">
      <c r="A211" s="182"/>
      <c r="B211" s="188"/>
      <c r="C211" s="288"/>
      <c r="D211" s="288"/>
      <c r="E211" s="289"/>
      <c r="F211" s="289"/>
      <c r="G211" s="290"/>
      <c r="H211" s="290"/>
      <c r="I211" s="117"/>
      <c r="J211" s="291"/>
      <c r="K211" s="291"/>
    </row>
    <row r="212" spans="1:44" s="177" customFormat="1" ht="15.75" x14ac:dyDescent="0.25">
      <c r="A212" s="193"/>
      <c r="B212" s="193"/>
      <c r="C212" s="195"/>
      <c r="D212" s="195"/>
      <c r="E212" s="195"/>
      <c r="F212" s="195"/>
      <c r="G212" s="195"/>
      <c r="H212" s="195"/>
      <c r="I212" s="195"/>
      <c r="J212" s="287"/>
      <c r="K212" s="287"/>
      <c r="L212" s="196"/>
      <c r="M212" s="196"/>
      <c r="N212" s="196"/>
      <c r="O212" s="196"/>
      <c r="P212" s="196"/>
    </row>
    <row r="213" spans="1:44" s="51" customFormat="1" ht="18.75" x14ac:dyDescent="0.3">
      <c r="A213" s="130"/>
      <c r="J213" s="197"/>
      <c r="K213" s="198"/>
      <c r="L213" s="53"/>
      <c r="M213" s="53"/>
      <c r="N213" s="53"/>
      <c r="O213" s="53"/>
      <c r="P213" s="53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</row>
    <row r="214" spans="1:44" ht="18.75" x14ac:dyDescent="0.3">
      <c r="A214" s="158" t="s">
        <v>76</v>
      </c>
      <c r="C214" s="199">
        <v>1</v>
      </c>
      <c r="D214" s="199">
        <v>2</v>
      </c>
      <c r="E214" s="199">
        <v>3</v>
      </c>
      <c r="F214" s="199">
        <v>4</v>
      </c>
      <c r="G214" s="199">
        <v>5</v>
      </c>
      <c r="H214" s="199">
        <v>6</v>
      </c>
      <c r="I214" s="199">
        <v>7</v>
      </c>
      <c r="J214" s="199">
        <v>8</v>
      </c>
      <c r="K214" s="199">
        <v>9</v>
      </c>
      <c r="L214" s="199">
        <v>10</v>
      </c>
      <c r="M214" s="199">
        <v>11</v>
      </c>
      <c r="N214" s="199">
        <v>12</v>
      </c>
      <c r="O214" s="200" t="s">
        <v>77</v>
      </c>
      <c r="P214" s="201" t="s">
        <v>78</v>
      </c>
    </row>
    <row r="215" spans="1:44" ht="18.75" x14ac:dyDescent="0.3">
      <c r="A215" s="284">
        <f t="shared" ref="A215:A244" si="24">A176</f>
        <v>0</v>
      </c>
      <c r="B215" s="285"/>
      <c r="C215" s="202"/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3">
        <f>SUM(C215:N215)</f>
        <v>0</v>
      </c>
      <c r="P215" s="204">
        <f>E176*O215/$S$6/12</f>
        <v>0</v>
      </c>
    </row>
    <row r="216" spans="1:44" ht="15.75" customHeight="1" x14ac:dyDescent="0.3">
      <c r="A216" s="284">
        <f t="shared" si="24"/>
        <v>0</v>
      </c>
      <c r="B216" s="285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3">
        <f t="shared" ref="O216:O244" si="25">SUM(C216:N216)</f>
        <v>0</v>
      </c>
      <c r="P216" s="204">
        <f t="shared" ref="P216:P244" si="26">E177*O216/$S$6/12</f>
        <v>0</v>
      </c>
    </row>
    <row r="217" spans="1:44" ht="15.75" customHeight="1" x14ac:dyDescent="0.3">
      <c r="A217" s="284">
        <f t="shared" si="24"/>
        <v>0</v>
      </c>
      <c r="B217" s="285"/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3">
        <f t="shared" si="25"/>
        <v>0</v>
      </c>
      <c r="P217" s="204">
        <f t="shared" si="26"/>
        <v>0</v>
      </c>
    </row>
    <row r="218" spans="1:44" s="205" customFormat="1" ht="18.75" x14ac:dyDescent="0.3">
      <c r="A218" s="284">
        <f t="shared" si="24"/>
        <v>0</v>
      </c>
      <c r="B218" s="285"/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3">
        <f t="shared" si="25"/>
        <v>0</v>
      </c>
      <c r="P218" s="204">
        <f t="shared" si="26"/>
        <v>0</v>
      </c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  <c r="AA218" s="177"/>
      <c r="AB218" s="177"/>
      <c r="AC218" s="177"/>
      <c r="AD218" s="177"/>
      <c r="AE218" s="177"/>
      <c r="AF218" s="177"/>
      <c r="AG218" s="177"/>
      <c r="AH218" s="177"/>
      <c r="AI218" s="177"/>
      <c r="AJ218" s="177"/>
      <c r="AK218" s="53"/>
      <c r="AL218" s="53"/>
      <c r="AM218" s="53"/>
      <c r="AN218" s="53"/>
      <c r="AO218" s="53"/>
      <c r="AP218" s="53"/>
      <c r="AQ218" s="53"/>
      <c r="AR218" s="53"/>
    </row>
    <row r="219" spans="1:44" s="205" customFormat="1" ht="15.75" customHeight="1" x14ac:dyDescent="0.3">
      <c r="A219" s="284">
        <f t="shared" si="24"/>
        <v>0</v>
      </c>
      <c r="B219" s="285"/>
      <c r="C219" s="202"/>
      <c r="D219" s="202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3">
        <f t="shared" si="25"/>
        <v>0</v>
      </c>
      <c r="P219" s="204">
        <f t="shared" si="26"/>
        <v>0</v>
      </c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  <c r="AJ219" s="177"/>
      <c r="AK219" s="53"/>
      <c r="AL219" s="53"/>
      <c r="AM219" s="53"/>
      <c r="AN219" s="53"/>
      <c r="AO219" s="53"/>
      <c r="AP219" s="53"/>
      <c r="AQ219" s="53"/>
      <c r="AR219" s="53"/>
    </row>
    <row r="220" spans="1:44" ht="15.75" customHeight="1" x14ac:dyDescent="0.3">
      <c r="A220" s="284">
        <f t="shared" si="24"/>
        <v>0</v>
      </c>
      <c r="B220" s="285"/>
      <c r="C220" s="202"/>
      <c r="D220" s="202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3">
        <f t="shared" ref="O220:O231" si="27">SUM(C220:N220)</f>
        <v>0</v>
      </c>
      <c r="P220" s="204">
        <f t="shared" si="26"/>
        <v>0</v>
      </c>
    </row>
    <row r="221" spans="1:44" s="205" customFormat="1" ht="18.75" x14ac:dyDescent="0.3">
      <c r="A221" s="284">
        <f t="shared" si="24"/>
        <v>0</v>
      </c>
      <c r="B221" s="285"/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3">
        <f t="shared" si="27"/>
        <v>0</v>
      </c>
      <c r="P221" s="204">
        <f t="shared" si="26"/>
        <v>0</v>
      </c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  <c r="AD221" s="177"/>
      <c r="AE221" s="177"/>
      <c r="AF221" s="177"/>
      <c r="AG221" s="177"/>
      <c r="AH221" s="177"/>
      <c r="AI221" s="177"/>
      <c r="AJ221" s="177"/>
      <c r="AK221" s="53"/>
      <c r="AL221" s="53"/>
      <c r="AM221" s="53"/>
      <c r="AN221" s="53"/>
      <c r="AO221" s="53"/>
      <c r="AP221" s="53"/>
      <c r="AQ221" s="53"/>
      <c r="AR221" s="53"/>
    </row>
    <row r="222" spans="1:44" s="205" customFormat="1" ht="15.75" customHeight="1" x14ac:dyDescent="0.3">
      <c r="A222" s="284">
        <f t="shared" si="24"/>
        <v>0</v>
      </c>
      <c r="B222" s="285"/>
      <c r="C222" s="202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3">
        <f t="shared" si="27"/>
        <v>0</v>
      </c>
      <c r="P222" s="204">
        <f t="shared" si="26"/>
        <v>0</v>
      </c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177"/>
      <c r="AJ222" s="177"/>
      <c r="AK222" s="53"/>
      <c r="AL222" s="53"/>
      <c r="AM222" s="53"/>
      <c r="AN222" s="53"/>
      <c r="AO222" s="53"/>
      <c r="AP222" s="53"/>
      <c r="AQ222" s="53"/>
      <c r="AR222" s="53"/>
    </row>
    <row r="223" spans="1:44" s="177" customFormat="1" ht="15.75" customHeight="1" x14ac:dyDescent="0.3">
      <c r="A223" s="284">
        <f t="shared" si="24"/>
        <v>0</v>
      </c>
      <c r="B223" s="285"/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3">
        <f t="shared" si="27"/>
        <v>0</v>
      </c>
      <c r="P223" s="204">
        <f t="shared" si="26"/>
        <v>0</v>
      </c>
    </row>
    <row r="224" spans="1:44" s="177" customFormat="1" ht="15.75" customHeight="1" x14ac:dyDescent="0.3">
      <c r="A224" s="284">
        <f t="shared" si="24"/>
        <v>0</v>
      </c>
      <c r="B224" s="285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3">
        <f t="shared" si="27"/>
        <v>0</v>
      </c>
      <c r="P224" s="204">
        <f t="shared" si="26"/>
        <v>0</v>
      </c>
    </row>
    <row r="225" spans="1:44" s="177" customFormat="1" ht="15.75" customHeight="1" x14ac:dyDescent="0.3">
      <c r="A225" s="284">
        <f t="shared" si="24"/>
        <v>0</v>
      </c>
      <c r="B225" s="285"/>
      <c r="C225" s="202"/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3">
        <f t="shared" si="27"/>
        <v>0</v>
      </c>
      <c r="P225" s="204">
        <f t="shared" si="26"/>
        <v>0</v>
      </c>
    </row>
    <row r="226" spans="1:44" s="205" customFormat="1" ht="15.75" customHeight="1" x14ac:dyDescent="0.3">
      <c r="A226" s="284">
        <f t="shared" si="24"/>
        <v>0</v>
      </c>
      <c r="B226" s="285"/>
      <c r="C226" s="202"/>
      <c r="D226" s="202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3">
        <f t="shared" si="27"/>
        <v>0</v>
      </c>
      <c r="P226" s="204">
        <f t="shared" si="26"/>
        <v>0</v>
      </c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177"/>
      <c r="AJ226" s="177"/>
      <c r="AK226" s="53"/>
      <c r="AL226" s="53"/>
      <c r="AM226" s="53"/>
      <c r="AN226" s="53"/>
      <c r="AO226" s="53"/>
      <c r="AP226" s="53"/>
      <c r="AQ226" s="53"/>
      <c r="AR226" s="53"/>
    </row>
    <row r="227" spans="1:44" s="205" customFormat="1" ht="15.75" customHeight="1" x14ac:dyDescent="0.3">
      <c r="A227" s="284">
        <f t="shared" si="24"/>
        <v>0</v>
      </c>
      <c r="B227" s="285"/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3">
        <f t="shared" si="27"/>
        <v>0</v>
      </c>
      <c r="P227" s="204">
        <f t="shared" si="26"/>
        <v>0</v>
      </c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53"/>
      <c r="AL227" s="53"/>
      <c r="AM227" s="53"/>
      <c r="AN227" s="53"/>
      <c r="AO227" s="53"/>
      <c r="AP227" s="53"/>
      <c r="AQ227" s="53"/>
      <c r="AR227" s="53"/>
    </row>
    <row r="228" spans="1:44" s="177" customFormat="1" ht="15.75" customHeight="1" x14ac:dyDescent="0.3">
      <c r="A228" s="284">
        <f t="shared" si="24"/>
        <v>0</v>
      </c>
      <c r="B228" s="285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3">
        <f t="shared" si="27"/>
        <v>0</v>
      </c>
      <c r="P228" s="204">
        <f t="shared" si="26"/>
        <v>0</v>
      </c>
    </row>
    <row r="229" spans="1:44" s="192" customFormat="1" ht="18.75" x14ac:dyDescent="0.3">
      <c r="A229" s="284">
        <f t="shared" si="24"/>
        <v>0</v>
      </c>
      <c r="B229" s="285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3">
        <f t="shared" si="27"/>
        <v>0</v>
      </c>
      <c r="P229" s="204">
        <f t="shared" si="26"/>
        <v>0</v>
      </c>
    </row>
    <row r="230" spans="1:44" s="177" customFormat="1" ht="15.75" hidden="1" customHeight="1" x14ac:dyDescent="0.3">
      <c r="A230" s="284">
        <f t="shared" si="24"/>
        <v>0</v>
      </c>
      <c r="B230" s="285"/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3">
        <f t="shared" si="27"/>
        <v>0</v>
      </c>
      <c r="P230" s="204">
        <f t="shared" si="26"/>
        <v>0</v>
      </c>
    </row>
    <row r="231" spans="1:44" s="177" customFormat="1" ht="15.75" hidden="1" customHeight="1" x14ac:dyDescent="0.3">
      <c r="A231" s="284">
        <f t="shared" si="24"/>
        <v>0</v>
      </c>
      <c r="B231" s="285"/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3">
        <f t="shared" si="27"/>
        <v>0</v>
      </c>
      <c r="P231" s="204">
        <f t="shared" si="26"/>
        <v>0</v>
      </c>
    </row>
    <row r="232" spans="1:44" ht="15.75" hidden="1" customHeight="1" x14ac:dyDescent="0.3">
      <c r="A232" s="284">
        <f t="shared" si="24"/>
        <v>0</v>
      </c>
      <c r="B232" s="285"/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3">
        <f t="shared" si="25"/>
        <v>0</v>
      </c>
      <c r="P232" s="204">
        <f t="shared" si="26"/>
        <v>0</v>
      </c>
    </row>
    <row r="233" spans="1:44" s="205" customFormat="1" ht="18.75" hidden="1" x14ac:dyDescent="0.3">
      <c r="A233" s="284">
        <f t="shared" si="24"/>
        <v>0</v>
      </c>
      <c r="B233" s="285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3">
        <f t="shared" si="25"/>
        <v>0</v>
      </c>
      <c r="P233" s="204">
        <f t="shared" si="26"/>
        <v>0</v>
      </c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  <c r="AA233" s="177"/>
      <c r="AB233" s="177"/>
      <c r="AC233" s="177"/>
      <c r="AD233" s="177"/>
      <c r="AE233" s="177"/>
      <c r="AF233" s="177"/>
      <c r="AG233" s="177"/>
      <c r="AH233" s="177"/>
      <c r="AI233" s="177"/>
      <c r="AJ233" s="177"/>
      <c r="AK233" s="53"/>
      <c r="AL233" s="53"/>
      <c r="AM233" s="53"/>
      <c r="AN233" s="53"/>
      <c r="AO233" s="53"/>
      <c r="AP233" s="53"/>
      <c r="AQ233" s="53"/>
      <c r="AR233" s="53"/>
    </row>
    <row r="234" spans="1:44" s="205" customFormat="1" ht="15.75" hidden="1" customHeight="1" x14ac:dyDescent="0.3">
      <c r="A234" s="284">
        <f t="shared" si="24"/>
        <v>0</v>
      </c>
      <c r="B234" s="285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3">
        <f t="shared" si="25"/>
        <v>0</v>
      </c>
      <c r="P234" s="204">
        <f t="shared" si="26"/>
        <v>0</v>
      </c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7"/>
      <c r="AG234" s="177"/>
      <c r="AH234" s="177"/>
      <c r="AI234" s="177"/>
      <c r="AJ234" s="177"/>
      <c r="AK234" s="53"/>
      <c r="AL234" s="53"/>
      <c r="AM234" s="53"/>
      <c r="AN234" s="53"/>
      <c r="AO234" s="53"/>
      <c r="AP234" s="53"/>
      <c r="AQ234" s="53"/>
      <c r="AR234" s="53"/>
    </row>
    <row r="235" spans="1:44" s="177" customFormat="1" ht="15.75" hidden="1" customHeight="1" x14ac:dyDescent="0.3">
      <c r="A235" s="284">
        <f t="shared" si="24"/>
        <v>0</v>
      </c>
      <c r="B235" s="285"/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3">
        <f t="shared" ref="O235:O237" si="28">SUM(C235:N235)</f>
        <v>0</v>
      </c>
      <c r="P235" s="204">
        <f t="shared" si="26"/>
        <v>0</v>
      </c>
    </row>
    <row r="236" spans="1:44" s="177" customFormat="1" ht="15.75" hidden="1" customHeight="1" x14ac:dyDescent="0.3">
      <c r="A236" s="284">
        <f t="shared" si="24"/>
        <v>0</v>
      </c>
      <c r="B236" s="285"/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3">
        <f t="shared" si="28"/>
        <v>0</v>
      </c>
      <c r="P236" s="204">
        <f t="shared" si="26"/>
        <v>0</v>
      </c>
    </row>
    <row r="237" spans="1:44" s="177" customFormat="1" ht="15.75" hidden="1" customHeight="1" x14ac:dyDescent="0.3">
      <c r="A237" s="284">
        <f t="shared" si="24"/>
        <v>0</v>
      </c>
      <c r="B237" s="285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3">
        <f t="shared" si="28"/>
        <v>0</v>
      </c>
      <c r="P237" s="204">
        <f t="shared" si="26"/>
        <v>0</v>
      </c>
    </row>
    <row r="238" spans="1:44" s="205" customFormat="1" ht="15.75" hidden="1" customHeight="1" x14ac:dyDescent="0.3">
      <c r="A238" s="284">
        <f t="shared" si="24"/>
        <v>0</v>
      </c>
      <c r="B238" s="285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3">
        <f t="shared" si="25"/>
        <v>0</v>
      </c>
      <c r="P238" s="204">
        <f t="shared" si="26"/>
        <v>0</v>
      </c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  <c r="AA238" s="177"/>
      <c r="AB238" s="177"/>
      <c r="AC238" s="177"/>
      <c r="AD238" s="177"/>
      <c r="AE238" s="177"/>
      <c r="AF238" s="177"/>
      <c r="AG238" s="177"/>
      <c r="AH238" s="177"/>
      <c r="AI238" s="177"/>
      <c r="AJ238" s="177"/>
      <c r="AK238" s="53"/>
      <c r="AL238" s="53"/>
      <c r="AM238" s="53"/>
      <c r="AN238" s="53"/>
      <c r="AO238" s="53"/>
      <c r="AP238" s="53"/>
      <c r="AQ238" s="53"/>
      <c r="AR238" s="53"/>
    </row>
    <row r="239" spans="1:44" s="205" customFormat="1" ht="15.75" hidden="1" customHeight="1" x14ac:dyDescent="0.3">
      <c r="A239" s="284">
        <f t="shared" si="24"/>
        <v>0</v>
      </c>
      <c r="B239" s="285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3">
        <f t="shared" si="25"/>
        <v>0</v>
      </c>
      <c r="P239" s="204">
        <f t="shared" si="26"/>
        <v>0</v>
      </c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  <c r="AA239" s="177"/>
      <c r="AB239" s="177"/>
      <c r="AC239" s="177"/>
      <c r="AD239" s="177"/>
      <c r="AE239" s="177"/>
      <c r="AF239" s="177"/>
      <c r="AG239" s="177"/>
      <c r="AH239" s="177"/>
      <c r="AI239" s="177"/>
      <c r="AJ239" s="177"/>
      <c r="AK239" s="53"/>
      <c r="AL239" s="53"/>
      <c r="AM239" s="53"/>
      <c r="AN239" s="53"/>
      <c r="AO239" s="53"/>
      <c r="AP239" s="53"/>
      <c r="AQ239" s="53"/>
      <c r="AR239" s="53"/>
    </row>
    <row r="240" spans="1:44" s="177" customFormat="1" ht="15.75" hidden="1" customHeight="1" x14ac:dyDescent="0.3">
      <c r="A240" s="284">
        <f t="shared" si="24"/>
        <v>0</v>
      </c>
      <c r="B240" s="285"/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3">
        <f t="shared" si="25"/>
        <v>0</v>
      </c>
      <c r="P240" s="204">
        <f t="shared" si="26"/>
        <v>0</v>
      </c>
    </row>
    <row r="241" spans="1:44" s="192" customFormat="1" ht="18.75" hidden="1" x14ac:dyDescent="0.3">
      <c r="A241" s="284">
        <f t="shared" si="24"/>
        <v>0</v>
      </c>
      <c r="B241" s="285"/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3">
        <f t="shared" si="25"/>
        <v>0</v>
      </c>
      <c r="P241" s="204">
        <f t="shared" si="26"/>
        <v>0</v>
      </c>
    </row>
    <row r="242" spans="1:44" s="177" customFormat="1" ht="15.75" hidden="1" customHeight="1" x14ac:dyDescent="0.3">
      <c r="A242" s="284">
        <f t="shared" si="24"/>
        <v>0</v>
      </c>
      <c r="B242" s="285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3">
        <f t="shared" si="25"/>
        <v>0</v>
      </c>
      <c r="P242" s="204">
        <f t="shared" si="26"/>
        <v>0</v>
      </c>
    </row>
    <row r="243" spans="1:44" s="177" customFormat="1" ht="15.75" hidden="1" customHeight="1" x14ac:dyDescent="0.3">
      <c r="A243" s="284">
        <f t="shared" si="24"/>
        <v>0</v>
      </c>
      <c r="B243" s="285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3">
        <f t="shared" si="25"/>
        <v>0</v>
      </c>
      <c r="P243" s="204">
        <f t="shared" si="26"/>
        <v>0</v>
      </c>
    </row>
    <row r="244" spans="1:44" s="177" customFormat="1" ht="15.75" hidden="1" customHeight="1" x14ac:dyDescent="0.3">
      <c r="A244" s="284">
        <f t="shared" si="24"/>
        <v>0</v>
      </c>
      <c r="B244" s="285"/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3">
        <f t="shared" si="25"/>
        <v>0</v>
      </c>
      <c r="P244" s="204">
        <f t="shared" si="26"/>
        <v>0</v>
      </c>
    </row>
    <row r="245" spans="1:44" s="205" customFormat="1" ht="18.75" x14ac:dyDescent="0.3">
      <c r="A245" s="53"/>
      <c r="B245" s="53"/>
      <c r="C245" s="206">
        <f>SUM(C215:C244)</f>
        <v>0</v>
      </c>
      <c r="D245" s="206">
        <f t="shared" ref="D245:N245" si="29">SUM(D215:D244)</f>
        <v>0</v>
      </c>
      <c r="E245" s="206">
        <f t="shared" si="29"/>
        <v>0</v>
      </c>
      <c r="F245" s="206">
        <f t="shared" si="29"/>
        <v>0</v>
      </c>
      <c r="G245" s="206">
        <f t="shared" si="29"/>
        <v>0</v>
      </c>
      <c r="H245" s="206">
        <f t="shared" si="29"/>
        <v>0</v>
      </c>
      <c r="I245" s="206">
        <f t="shared" si="29"/>
        <v>0</v>
      </c>
      <c r="J245" s="206">
        <f t="shared" si="29"/>
        <v>0</v>
      </c>
      <c r="K245" s="206">
        <f t="shared" si="29"/>
        <v>0</v>
      </c>
      <c r="L245" s="206">
        <f t="shared" si="29"/>
        <v>0</v>
      </c>
      <c r="M245" s="206">
        <f t="shared" si="29"/>
        <v>0</v>
      </c>
      <c r="N245" s="206">
        <f t="shared" si="29"/>
        <v>0</v>
      </c>
      <c r="O245" s="207"/>
      <c r="P245" s="201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7"/>
    </row>
    <row r="246" spans="1:44" s="205" customFormat="1" ht="18.75" x14ac:dyDescent="0.3">
      <c r="A246" s="53"/>
      <c r="B246" s="53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1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  <c r="AJ246" s="177"/>
      <c r="AK246" s="53"/>
      <c r="AL246" s="53"/>
      <c r="AM246" s="53"/>
      <c r="AN246" s="53"/>
      <c r="AO246" s="53"/>
      <c r="AP246" s="53"/>
      <c r="AQ246" s="53"/>
      <c r="AR246" s="53"/>
    </row>
    <row r="247" spans="1:44" s="205" customFormat="1" ht="18.75" x14ac:dyDescent="0.3">
      <c r="A247" s="158" t="s">
        <v>79</v>
      </c>
      <c r="B247" s="53"/>
      <c r="C247" s="199">
        <v>1</v>
      </c>
      <c r="D247" s="199">
        <v>2</v>
      </c>
      <c r="E247" s="199">
        <v>3</v>
      </c>
      <c r="F247" s="199">
        <v>4</v>
      </c>
      <c r="G247" s="199">
        <v>5</v>
      </c>
      <c r="H247" s="199">
        <v>6</v>
      </c>
      <c r="I247" s="199">
        <v>7</v>
      </c>
      <c r="J247" s="199">
        <v>8</v>
      </c>
      <c r="K247" s="199">
        <v>9</v>
      </c>
      <c r="L247" s="199">
        <v>10</v>
      </c>
      <c r="M247" s="199">
        <v>11</v>
      </c>
      <c r="N247" s="199">
        <v>12</v>
      </c>
      <c r="O247" s="208" t="s">
        <v>77</v>
      </c>
      <c r="P247" s="201" t="s">
        <v>78</v>
      </c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7"/>
      <c r="AJ247" s="177"/>
      <c r="AK247" s="53"/>
      <c r="AL247" s="53"/>
      <c r="AM247" s="53"/>
      <c r="AN247" s="53"/>
      <c r="AO247" s="53"/>
      <c r="AP247" s="53"/>
      <c r="AQ247" s="53"/>
      <c r="AR247" s="53"/>
    </row>
    <row r="248" spans="1:44" s="205" customFormat="1" ht="18.75" x14ac:dyDescent="0.3">
      <c r="A248" s="284">
        <f>A209</f>
        <v>0</v>
      </c>
      <c r="B248" s="285"/>
      <c r="C248" s="209"/>
      <c r="D248" s="209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3">
        <f>SUM(C248:N248)</f>
        <v>0</v>
      </c>
      <c r="P248" s="204">
        <f>E209*O248/$S$6/12</f>
        <v>0</v>
      </c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53"/>
      <c r="AL248" s="53"/>
      <c r="AM248" s="53"/>
      <c r="AN248" s="53"/>
      <c r="AO248" s="53"/>
      <c r="AP248" s="53"/>
      <c r="AQ248" s="53"/>
      <c r="AR248" s="53"/>
    </row>
    <row r="249" spans="1:44" ht="15.75" customHeight="1" x14ac:dyDescent="0.3">
      <c r="A249" s="284">
        <f>A210</f>
        <v>0</v>
      </c>
      <c r="B249" s="285"/>
      <c r="C249" s="210"/>
      <c r="D249" s="210"/>
      <c r="E249" s="210"/>
      <c r="F249" s="209"/>
      <c r="G249" s="209"/>
      <c r="H249" s="209"/>
      <c r="I249" s="209"/>
      <c r="J249" s="209"/>
      <c r="K249" s="209"/>
      <c r="L249" s="209"/>
      <c r="M249" s="209"/>
      <c r="N249" s="209"/>
      <c r="O249" s="203">
        <f t="shared" ref="O249:O250" si="30">SUM(C249:N249)</f>
        <v>0</v>
      </c>
      <c r="P249" s="204">
        <f>E210*O249/$S$6/12</f>
        <v>0</v>
      </c>
    </row>
    <row r="250" spans="1:44" ht="15.75" customHeight="1" x14ac:dyDescent="0.3">
      <c r="A250" s="284">
        <f>A211</f>
        <v>0</v>
      </c>
      <c r="B250" s="285"/>
      <c r="C250" s="210"/>
      <c r="D250" s="210"/>
      <c r="E250" s="210"/>
      <c r="F250" s="209"/>
      <c r="G250" s="209"/>
      <c r="H250" s="209"/>
      <c r="I250" s="209"/>
      <c r="J250" s="209"/>
      <c r="K250" s="209"/>
      <c r="L250" s="209"/>
      <c r="M250" s="209"/>
      <c r="N250" s="209"/>
      <c r="O250" s="203">
        <f t="shared" si="30"/>
        <v>0</v>
      </c>
      <c r="P250" s="204">
        <f>E211*O250/$S$6/12</f>
        <v>0</v>
      </c>
    </row>
    <row r="251" spans="1:44" ht="15.75" customHeight="1" x14ac:dyDescent="0.3">
      <c r="C251" s="211">
        <f>SUM(C248:C250)</f>
        <v>0</v>
      </c>
      <c r="D251" s="211">
        <f t="shared" ref="D251:N251" si="31">SUM(D248:D250)</f>
        <v>0</v>
      </c>
      <c r="E251" s="211">
        <f t="shared" si="31"/>
        <v>0</v>
      </c>
      <c r="F251" s="211">
        <f t="shared" si="31"/>
        <v>0</v>
      </c>
      <c r="G251" s="211">
        <f t="shared" si="31"/>
        <v>0</v>
      </c>
      <c r="H251" s="211">
        <f t="shared" si="31"/>
        <v>0</v>
      </c>
      <c r="I251" s="211">
        <f t="shared" si="31"/>
        <v>0</v>
      </c>
      <c r="J251" s="211">
        <f t="shared" si="31"/>
        <v>0</v>
      </c>
      <c r="K251" s="211">
        <f t="shared" si="31"/>
        <v>0</v>
      </c>
      <c r="L251" s="211">
        <f t="shared" si="31"/>
        <v>0</v>
      </c>
      <c r="M251" s="211">
        <f t="shared" si="31"/>
        <v>0</v>
      </c>
      <c r="N251" s="211">
        <f t="shared" si="31"/>
        <v>0</v>
      </c>
      <c r="P251" s="158"/>
    </row>
    <row r="252" spans="1:44" ht="15.75" customHeight="1" thickBot="1" x14ac:dyDescent="0.35">
      <c r="A252" s="212"/>
      <c r="B252" s="212"/>
      <c r="C252" s="213"/>
      <c r="D252" s="213"/>
      <c r="E252" s="213"/>
      <c r="F252" s="214"/>
      <c r="G252" s="214"/>
      <c r="H252" s="214"/>
      <c r="I252" s="214"/>
      <c r="J252" s="214"/>
      <c r="K252" s="214"/>
      <c r="L252" s="214"/>
      <c r="M252" s="214"/>
      <c r="N252" s="214"/>
      <c r="O252" s="177"/>
      <c r="P252" s="204"/>
    </row>
    <row r="253" spans="1:44" s="177" customFormat="1" ht="18.75" x14ac:dyDescent="0.3">
      <c r="A253" s="193" t="s">
        <v>80</v>
      </c>
      <c r="B253" s="169"/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  <c r="M253" s="215"/>
      <c r="N253" s="215"/>
      <c r="O253" s="177" t="s">
        <v>74</v>
      </c>
      <c r="P253" s="216">
        <f>'Bürgerhelfer EX-IN'!Q53</f>
        <v>0</v>
      </c>
      <c r="R253" s="217" t="s">
        <v>81</v>
      </c>
      <c r="S253" s="218"/>
    </row>
    <row r="254" spans="1:44" s="205" customFormat="1" ht="18.75" x14ac:dyDescent="0.3">
      <c r="A254" s="53"/>
      <c r="B254" s="53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1" t="s">
        <v>74</v>
      </c>
      <c r="Q254" s="177"/>
      <c r="R254" s="219">
        <f>O168/S6*58400</f>
        <v>0</v>
      </c>
      <c r="S254" s="220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177"/>
      <c r="AJ254" s="177"/>
    </row>
    <row r="255" spans="1:44" s="205" customFormat="1" ht="19.5" thickBot="1" x14ac:dyDescent="0.35">
      <c r="A255" s="53"/>
      <c r="B255" s="53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1"/>
      <c r="Q255" s="177"/>
      <c r="R255" s="221"/>
      <c r="S255" s="222"/>
      <c r="T255" s="177"/>
      <c r="U255" s="177"/>
      <c r="V255" s="177"/>
      <c r="W255" s="177"/>
      <c r="X255" s="177"/>
      <c r="Y255" s="177"/>
      <c r="Z255" s="177"/>
      <c r="AA255" s="177"/>
      <c r="AB255" s="177"/>
      <c r="AC255" s="177"/>
      <c r="AD255" s="177"/>
      <c r="AE255" s="177"/>
      <c r="AF255" s="177"/>
      <c r="AG255" s="177"/>
      <c r="AH255" s="177"/>
      <c r="AI255" s="177"/>
      <c r="AJ255" s="177"/>
    </row>
    <row r="256" spans="1:44" s="205" customFormat="1" ht="18.75" x14ac:dyDescent="0.3">
      <c r="A256" s="286" t="s">
        <v>82</v>
      </c>
      <c r="B256" s="286"/>
      <c r="C256" s="223">
        <f t="shared" ref="C256:N256" si="32">(C245+C168+C251)/$S$6*6000/12</f>
        <v>0</v>
      </c>
      <c r="D256" s="224">
        <f t="shared" si="32"/>
        <v>0</v>
      </c>
      <c r="E256" s="224">
        <f t="shared" si="32"/>
        <v>0</v>
      </c>
      <c r="F256" s="224">
        <f t="shared" si="32"/>
        <v>0</v>
      </c>
      <c r="G256" s="224">
        <f t="shared" si="32"/>
        <v>0</v>
      </c>
      <c r="H256" s="224">
        <f t="shared" si="32"/>
        <v>0</v>
      </c>
      <c r="I256" s="224">
        <f t="shared" si="32"/>
        <v>0</v>
      </c>
      <c r="J256" s="224">
        <f t="shared" si="32"/>
        <v>0</v>
      </c>
      <c r="K256" s="224">
        <f t="shared" si="32"/>
        <v>0</v>
      </c>
      <c r="L256" s="224">
        <f t="shared" si="32"/>
        <v>0</v>
      </c>
      <c r="M256" s="224">
        <f t="shared" si="32"/>
        <v>0</v>
      </c>
      <c r="N256" s="225">
        <f t="shared" si="32"/>
        <v>0</v>
      </c>
      <c r="O256" s="207"/>
      <c r="P256" s="204">
        <f>SUM(C256:N256)</f>
        <v>0</v>
      </c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177"/>
      <c r="AJ256" s="177"/>
    </row>
    <row r="257" spans="1:44" s="205" customFormat="1" x14ac:dyDescent="0.2">
      <c r="A257" s="53"/>
      <c r="B257" s="53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185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177"/>
      <c r="AJ257" s="177"/>
    </row>
    <row r="258" spans="1:44" s="205" customFormat="1" x14ac:dyDescent="0.2">
      <c r="A258" s="53"/>
      <c r="B258" s="53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185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  <c r="AA258" s="177"/>
      <c r="AB258" s="177"/>
      <c r="AC258" s="177"/>
      <c r="AD258" s="177"/>
      <c r="AE258" s="177"/>
      <c r="AF258" s="177"/>
      <c r="AG258" s="177"/>
      <c r="AH258" s="177"/>
      <c r="AI258" s="177"/>
      <c r="AJ258" s="177"/>
    </row>
    <row r="259" spans="1:44" s="205" customFormat="1" x14ac:dyDescent="0.2">
      <c r="A259" s="53"/>
      <c r="B259" s="53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185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177"/>
      <c r="AJ259" s="177"/>
    </row>
    <row r="260" spans="1:44" s="205" customFormat="1" x14ac:dyDescent="0.2">
      <c r="A260" s="53"/>
      <c r="B260" s="53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185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  <c r="AA260" s="177"/>
      <c r="AB260" s="177"/>
      <c r="AC260" s="177"/>
      <c r="AD260" s="177"/>
      <c r="AE260" s="177"/>
      <c r="AF260" s="177"/>
      <c r="AG260" s="177"/>
      <c r="AH260" s="177"/>
      <c r="AI260" s="177"/>
      <c r="AJ260" s="177"/>
    </row>
    <row r="261" spans="1:44" s="205" customFormat="1" x14ac:dyDescent="0.2">
      <c r="A261" s="53"/>
      <c r="B261" s="53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185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7"/>
      <c r="AE261" s="177"/>
      <c r="AF261" s="177"/>
      <c r="AG261" s="177"/>
      <c r="AH261" s="177"/>
      <c r="AI261" s="177"/>
      <c r="AJ261" s="177"/>
    </row>
    <row r="262" spans="1:44" s="51" customFormat="1" ht="21" x14ac:dyDescent="0.35">
      <c r="A262" s="130"/>
      <c r="J262" s="197"/>
      <c r="K262" s="198"/>
      <c r="L262" s="53"/>
      <c r="M262" s="53"/>
      <c r="N262" s="53"/>
      <c r="O262" s="226" t="s">
        <v>83</v>
      </c>
      <c r="P262" s="227">
        <f>SUM(P215:P256)</f>
        <v>0</v>
      </c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</row>
    <row r="263" spans="1:44" s="51" customFormat="1" ht="21.75" thickBot="1" x14ac:dyDescent="0.4">
      <c r="A263" s="130"/>
      <c r="J263" s="197"/>
      <c r="K263" s="198"/>
      <c r="L263" s="53"/>
      <c r="M263" s="53"/>
      <c r="N263" s="53"/>
      <c r="O263" s="226" t="s">
        <v>84</v>
      </c>
      <c r="P263" s="227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</row>
    <row r="264" spans="1:44" s="205" customFormat="1" ht="21" x14ac:dyDescent="0.35">
      <c r="A264" s="228"/>
      <c r="B264" s="229"/>
      <c r="C264" s="230"/>
      <c r="D264" s="230"/>
      <c r="E264" s="231"/>
      <c r="F264" s="207"/>
      <c r="G264" s="207"/>
      <c r="H264" s="207"/>
      <c r="I264" s="207"/>
      <c r="J264" s="207"/>
      <c r="K264" s="207"/>
      <c r="L264" s="207"/>
      <c r="M264" s="207"/>
      <c r="N264" s="207"/>
      <c r="O264" s="232" t="s">
        <v>85</v>
      </c>
      <c r="P264" s="233">
        <v>0</v>
      </c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</row>
    <row r="265" spans="1:44" s="205" customFormat="1" ht="21" x14ac:dyDescent="0.35">
      <c r="A265" s="234" t="s">
        <v>86</v>
      </c>
      <c r="B265" s="83"/>
      <c r="C265" s="83"/>
      <c r="D265" s="83"/>
      <c r="E265" s="235"/>
      <c r="F265" s="53"/>
      <c r="G265" s="53"/>
      <c r="H265" s="53"/>
      <c r="I265" s="53"/>
      <c r="J265" s="53"/>
      <c r="K265" s="53"/>
      <c r="L265" s="53"/>
      <c r="M265" s="53"/>
      <c r="N265" s="53"/>
      <c r="O265" s="236"/>
      <c r="P265" s="22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  <c r="AA265" s="177"/>
      <c r="AB265" s="177"/>
      <c r="AC265" s="177"/>
      <c r="AD265" s="177"/>
      <c r="AE265" s="177"/>
      <c r="AF265" s="177"/>
      <c r="AG265" s="177"/>
      <c r="AH265" s="177"/>
      <c r="AI265" s="177"/>
      <c r="AJ265" s="177"/>
    </row>
    <row r="266" spans="1:44" s="205" customFormat="1" ht="21" x14ac:dyDescent="0.35">
      <c r="A266" s="237">
        <v>0.25</v>
      </c>
      <c r="B266" s="82"/>
      <c r="C266" s="238" t="e">
        <f>$P$262/12/$C$165*(SUM(C146:N146)/12)*$S$6/(SUM(C134:N134)/12)</f>
        <v>#DIV/0!</v>
      </c>
      <c r="D266" s="83"/>
      <c r="E266" s="235"/>
      <c r="F266" s="53"/>
      <c r="G266" s="53"/>
      <c r="H266" s="53"/>
      <c r="I266" s="53"/>
      <c r="J266" s="53"/>
      <c r="K266" s="53"/>
      <c r="L266" s="53"/>
      <c r="M266" s="53"/>
      <c r="N266" s="53"/>
      <c r="O266" s="239" t="s">
        <v>87</v>
      </c>
      <c r="P266" s="240">
        <f>P262-P263-P264</f>
        <v>0</v>
      </c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177"/>
      <c r="AJ266" s="177"/>
    </row>
    <row r="267" spans="1:44" s="205" customFormat="1" ht="21" x14ac:dyDescent="0.35">
      <c r="A267" s="237">
        <v>0.2</v>
      </c>
      <c r="B267" s="82"/>
      <c r="C267" s="238" t="e">
        <f t="shared" ref="C267:C274" si="33">$P$262/12/$C$165*(SUM(C147:N147)/12)*$S$6/(SUM(C135:N135)/12)</f>
        <v>#DIV/0!</v>
      </c>
      <c r="D267" s="83"/>
      <c r="E267" s="235"/>
      <c r="F267" s="53"/>
      <c r="G267" s="53"/>
      <c r="H267" s="53"/>
      <c r="I267" s="53"/>
      <c r="J267" s="53"/>
      <c r="K267" s="53"/>
      <c r="L267" s="53"/>
      <c r="M267" s="53"/>
      <c r="N267" s="53"/>
      <c r="O267" s="65"/>
      <c r="P267" s="236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  <c r="AA267" s="177"/>
      <c r="AB267" s="177"/>
      <c r="AC267" s="177"/>
      <c r="AD267" s="177"/>
      <c r="AE267" s="177"/>
      <c r="AF267" s="177"/>
      <c r="AG267" s="177"/>
      <c r="AH267" s="177"/>
      <c r="AI267" s="177"/>
      <c r="AJ267" s="177"/>
      <c r="AK267" s="53"/>
      <c r="AL267" s="53"/>
      <c r="AM267" s="53"/>
      <c r="AN267" s="53"/>
      <c r="AO267" s="53"/>
      <c r="AP267" s="53"/>
      <c r="AQ267" s="53"/>
      <c r="AR267" s="53"/>
    </row>
    <row r="268" spans="1:44" s="205" customFormat="1" ht="21" x14ac:dyDescent="0.35">
      <c r="A268" s="237">
        <v>0.16666666666666666</v>
      </c>
      <c r="B268" s="82"/>
      <c r="C268" s="238" t="e">
        <f t="shared" si="33"/>
        <v>#DIV/0!</v>
      </c>
      <c r="D268" s="83"/>
      <c r="E268" s="235"/>
      <c r="F268" s="53"/>
      <c r="G268" s="53"/>
      <c r="H268" s="53"/>
      <c r="I268" s="53"/>
      <c r="J268" s="53"/>
      <c r="K268" s="53"/>
      <c r="L268" s="53"/>
      <c r="M268" s="53"/>
      <c r="N268" s="53"/>
      <c r="O268" s="241" t="s">
        <v>88</v>
      </c>
      <c r="P268" s="242">
        <f>P262</f>
        <v>0</v>
      </c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53"/>
      <c r="AL268" s="53"/>
      <c r="AM268" s="53"/>
      <c r="AN268" s="53"/>
      <c r="AO268" s="53"/>
      <c r="AP268" s="53"/>
      <c r="AQ268" s="53"/>
      <c r="AR268" s="53"/>
    </row>
    <row r="269" spans="1:44" s="205" customFormat="1" ht="18.75" x14ac:dyDescent="0.3">
      <c r="A269" s="237">
        <v>0.14285714285714285</v>
      </c>
      <c r="B269" s="82"/>
      <c r="C269" s="238" t="e">
        <f t="shared" si="33"/>
        <v>#DIV/0!</v>
      </c>
      <c r="D269" s="83"/>
      <c r="E269" s="235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177"/>
      <c r="AJ269" s="177"/>
      <c r="AK269" s="53"/>
      <c r="AL269" s="53"/>
      <c r="AM269" s="53"/>
      <c r="AN269" s="53"/>
      <c r="AO269" s="53"/>
      <c r="AP269" s="53"/>
      <c r="AQ269" s="53"/>
      <c r="AR269" s="53"/>
    </row>
    <row r="270" spans="1:44" s="205" customFormat="1" ht="18.75" x14ac:dyDescent="0.3">
      <c r="A270" s="237">
        <v>0.125</v>
      </c>
      <c r="B270" s="82"/>
      <c r="C270" s="238" t="e">
        <f t="shared" si="33"/>
        <v>#DIV/0!</v>
      </c>
      <c r="D270" s="83"/>
      <c r="E270" s="235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  <c r="AA270" s="177"/>
      <c r="AB270" s="177"/>
      <c r="AC270" s="177"/>
      <c r="AD270" s="177"/>
      <c r="AE270" s="177"/>
      <c r="AF270" s="177"/>
      <c r="AG270" s="177"/>
      <c r="AH270" s="177"/>
      <c r="AI270" s="177"/>
      <c r="AJ270" s="177"/>
      <c r="AK270" s="53"/>
      <c r="AL270" s="53"/>
      <c r="AM270" s="53"/>
      <c r="AN270" s="53"/>
      <c r="AO270" s="53"/>
      <c r="AP270" s="53"/>
      <c r="AQ270" s="53"/>
      <c r="AR270" s="53"/>
    </row>
    <row r="271" spans="1:44" s="205" customFormat="1" ht="18.75" x14ac:dyDescent="0.3">
      <c r="A271" s="237">
        <v>0.1111111111111111</v>
      </c>
      <c r="B271" s="82"/>
      <c r="C271" s="238" t="e">
        <f t="shared" si="33"/>
        <v>#DIV/0!</v>
      </c>
      <c r="D271" s="83"/>
      <c r="E271" s="235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  <c r="AA271" s="177"/>
      <c r="AB271" s="177"/>
      <c r="AC271" s="177"/>
      <c r="AD271" s="177"/>
      <c r="AE271" s="177"/>
      <c r="AF271" s="177"/>
      <c r="AG271" s="177"/>
      <c r="AH271" s="177"/>
      <c r="AI271" s="177"/>
      <c r="AJ271" s="177"/>
      <c r="AK271" s="53"/>
      <c r="AL271" s="53"/>
      <c r="AM271" s="53"/>
      <c r="AN271" s="53"/>
      <c r="AO271" s="53"/>
      <c r="AP271" s="53"/>
      <c r="AQ271" s="53"/>
      <c r="AR271" s="53"/>
    </row>
    <row r="272" spans="1:44" s="205" customFormat="1" ht="18.75" x14ac:dyDescent="0.3">
      <c r="A272" s="237">
        <v>0.1</v>
      </c>
      <c r="B272" s="82"/>
      <c r="C272" s="238" t="e">
        <f t="shared" si="33"/>
        <v>#DIV/0!</v>
      </c>
      <c r="D272" s="83"/>
      <c r="E272" s="235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177"/>
      <c r="AJ272" s="177"/>
      <c r="AK272" s="53"/>
      <c r="AL272" s="53"/>
      <c r="AM272" s="53"/>
      <c r="AN272" s="53"/>
      <c r="AO272" s="53"/>
      <c r="AP272" s="53"/>
      <c r="AQ272" s="53"/>
      <c r="AR272" s="53"/>
    </row>
    <row r="273" spans="1:44" s="205" customFormat="1" ht="18.75" x14ac:dyDescent="0.3">
      <c r="A273" s="237">
        <v>9.0909090909090912E-2</v>
      </c>
      <c r="B273" s="82"/>
      <c r="C273" s="238" t="e">
        <f t="shared" si="33"/>
        <v>#DIV/0!</v>
      </c>
      <c r="D273" s="83"/>
      <c r="E273" s="235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  <c r="AJ273" s="177"/>
      <c r="AK273" s="53"/>
      <c r="AL273" s="53"/>
      <c r="AM273" s="53"/>
      <c r="AN273" s="53"/>
      <c r="AO273" s="53"/>
      <c r="AP273" s="53"/>
      <c r="AQ273" s="53"/>
      <c r="AR273" s="53"/>
    </row>
    <row r="274" spans="1:44" s="205" customFormat="1" ht="18.75" x14ac:dyDescent="0.3">
      <c r="A274" s="237">
        <v>8.3333333333333329E-2</v>
      </c>
      <c r="B274" s="82"/>
      <c r="C274" s="238" t="e">
        <f t="shared" si="33"/>
        <v>#DIV/0!</v>
      </c>
      <c r="D274" s="83"/>
      <c r="E274" s="235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177"/>
      <c r="AJ274" s="177"/>
      <c r="AK274" s="53"/>
      <c r="AL274" s="53"/>
      <c r="AM274" s="53"/>
      <c r="AN274" s="53"/>
      <c r="AO274" s="53"/>
      <c r="AP274" s="53"/>
      <c r="AQ274" s="53"/>
      <c r="AR274" s="53"/>
    </row>
    <row r="275" spans="1:44" s="205" customFormat="1" ht="13.5" thickBot="1" x14ac:dyDescent="0.25">
      <c r="A275" s="221"/>
      <c r="B275" s="243"/>
      <c r="C275" s="243"/>
      <c r="D275" s="243"/>
      <c r="E275" s="222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7"/>
      <c r="AB275" s="177"/>
      <c r="AC275" s="177"/>
      <c r="AD275" s="177"/>
      <c r="AE275" s="177"/>
      <c r="AF275" s="177"/>
      <c r="AG275" s="177"/>
      <c r="AH275" s="177"/>
      <c r="AI275" s="177"/>
      <c r="AJ275" s="177"/>
      <c r="AK275" s="53"/>
      <c r="AL275" s="53"/>
      <c r="AM275" s="53"/>
      <c r="AN275" s="53"/>
      <c r="AO275" s="53"/>
      <c r="AP275" s="53"/>
      <c r="AQ275" s="53"/>
      <c r="AR275" s="53"/>
    </row>
    <row r="276" spans="1:44" s="205" customFormat="1" x14ac:dyDescent="0.2">
      <c r="A276" s="53"/>
      <c r="B276" s="53"/>
      <c r="C276" s="244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53"/>
      <c r="AL276" s="53"/>
      <c r="AM276" s="53"/>
      <c r="AN276" s="53"/>
      <c r="AO276" s="53"/>
      <c r="AP276" s="53"/>
      <c r="AQ276" s="53"/>
      <c r="AR276" s="53"/>
    </row>
  </sheetData>
  <sheetProtection password="CC61" sheet="1" objects="1" scenarios="1" selectLockedCells="1"/>
  <mergeCells count="176">
    <mergeCell ref="A167:B167"/>
    <mergeCell ref="A168:B168"/>
    <mergeCell ref="A169:B169"/>
    <mergeCell ref="E175:F175"/>
    <mergeCell ref="C176:D176"/>
    <mergeCell ref="E176:F176"/>
    <mergeCell ref="G176:H176"/>
    <mergeCell ref="J176:K176"/>
    <mergeCell ref="C177:D177"/>
    <mergeCell ref="E177:F177"/>
    <mergeCell ref="G177:H177"/>
    <mergeCell ref="J177:K177"/>
    <mergeCell ref="C2:K2"/>
    <mergeCell ref="C3:D3"/>
    <mergeCell ref="C180:D180"/>
    <mergeCell ref="E180:F180"/>
    <mergeCell ref="G180:H180"/>
    <mergeCell ref="J180:K180"/>
    <mergeCell ref="C181:D181"/>
    <mergeCell ref="E181:F181"/>
    <mergeCell ref="G181:H181"/>
    <mergeCell ref="J181:K181"/>
    <mergeCell ref="C178:D178"/>
    <mergeCell ref="E178:F178"/>
    <mergeCell ref="G178:H178"/>
    <mergeCell ref="J178:K178"/>
    <mergeCell ref="C179:D179"/>
    <mergeCell ref="E179:F179"/>
    <mergeCell ref="G179:H179"/>
    <mergeCell ref="J179:K179"/>
    <mergeCell ref="C184:D184"/>
    <mergeCell ref="E184:F184"/>
    <mergeCell ref="G184:H184"/>
    <mergeCell ref="J184:K184"/>
    <mergeCell ref="C185:D185"/>
    <mergeCell ref="E185:F185"/>
    <mergeCell ref="G185:H185"/>
    <mergeCell ref="J185:K185"/>
    <mergeCell ref="C182:D182"/>
    <mergeCell ref="E182:F182"/>
    <mergeCell ref="G182:H182"/>
    <mergeCell ref="J182:K182"/>
    <mergeCell ref="C183:D183"/>
    <mergeCell ref="E183:F183"/>
    <mergeCell ref="G183:H183"/>
    <mergeCell ref="J183:K183"/>
    <mergeCell ref="C188:D188"/>
    <mergeCell ref="E188:F188"/>
    <mergeCell ref="G188:H188"/>
    <mergeCell ref="J188:K188"/>
    <mergeCell ref="C189:D189"/>
    <mergeCell ref="E189:F189"/>
    <mergeCell ref="G189:H189"/>
    <mergeCell ref="J189:K189"/>
    <mergeCell ref="C186:D186"/>
    <mergeCell ref="E186:F186"/>
    <mergeCell ref="G186:H186"/>
    <mergeCell ref="J186:K186"/>
    <mergeCell ref="C187:D187"/>
    <mergeCell ref="E187:F187"/>
    <mergeCell ref="G187:H187"/>
    <mergeCell ref="J187:K187"/>
    <mergeCell ref="C192:D192"/>
    <mergeCell ref="E192:F192"/>
    <mergeCell ref="G192:H192"/>
    <mergeCell ref="J192:K192"/>
    <mergeCell ref="C193:D193"/>
    <mergeCell ref="E193:F193"/>
    <mergeCell ref="G193:H193"/>
    <mergeCell ref="J193:K193"/>
    <mergeCell ref="C190:D190"/>
    <mergeCell ref="E190:F190"/>
    <mergeCell ref="G190:H190"/>
    <mergeCell ref="J190:K190"/>
    <mergeCell ref="C191:D191"/>
    <mergeCell ref="E191:F191"/>
    <mergeCell ref="G191:H191"/>
    <mergeCell ref="J191:K191"/>
    <mergeCell ref="C196:D196"/>
    <mergeCell ref="E196:F196"/>
    <mergeCell ref="G196:H196"/>
    <mergeCell ref="J196:K196"/>
    <mergeCell ref="C197:D197"/>
    <mergeCell ref="E197:F197"/>
    <mergeCell ref="G197:H197"/>
    <mergeCell ref="J197:K197"/>
    <mergeCell ref="C194:D194"/>
    <mergeCell ref="E194:F194"/>
    <mergeCell ref="G194:H194"/>
    <mergeCell ref="J194:K194"/>
    <mergeCell ref="C195:D195"/>
    <mergeCell ref="E195:F195"/>
    <mergeCell ref="G195:H195"/>
    <mergeCell ref="J195:K195"/>
    <mergeCell ref="C200:D200"/>
    <mergeCell ref="E200:F200"/>
    <mergeCell ref="G200:H200"/>
    <mergeCell ref="J200:K200"/>
    <mergeCell ref="C201:D201"/>
    <mergeCell ref="E201:F201"/>
    <mergeCell ref="G201:H201"/>
    <mergeCell ref="J201:K201"/>
    <mergeCell ref="C198:D198"/>
    <mergeCell ref="E198:F198"/>
    <mergeCell ref="G198:H198"/>
    <mergeCell ref="J198:K198"/>
    <mergeCell ref="C199:D199"/>
    <mergeCell ref="E199:F199"/>
    <mergeCell ref="G199:H199"/>
    <mergeCell ref="J199:K199"/>
    <mergeCell ref="C204:D204"/>
    <mergeCell ref="E204:F204"/>
    <mergeCell ref="G204:H204"/>
    <mergeCell ref="J204:K204"/>
    <mergeCell ref="C205:D205"/>
    <mergeCell ref="E205:F205"/>
    <mergeCell ref="G205:H205"/>
    <mergeCell ref="J205:K205"/>
    <mergeCell ref="C202:D202"/>
    <mergeCell ref="E202:F202"/>
    <mergeCell ref="G202:H202"/>
    <mergeCell ref="J202:K202"/>
    <mergeCell ref="C203:D203"/>
    <mergeCell ref="E203:F203"/>
    <mergeCell ref="G203:H203"/>
    <mergeCell ref="J203:K203"/>
    <mergeCell ref="C210:D210"/>
    <mergeCell ref="E210:F210"/>
    <mergeCell ref="G210:H210"/>
    <mergeCell ref="J210:K210"/>
    <mergeCell ref="C211:D211"/>
    <mergeCell ref="E211:F211"/>
    <mergeCell ref="G211:H211"/>
    <mergeCell ref="J211:K211"/>
    <mergeCell ref="G206:H206"/>
    <mergeCell ref="J206:K206"/>
    <mergeCell ref="E208:F208"/>
    <mergeCell ref="C209:D209"/>
    <mergeCell ref="E209:F209"/>
    <mergeCell ref="G209:H209"/>
    <mergeCell ref="J209:K209"/>
    <mergeCell ref="A220:B220"/>
    <mergeCell ref="A221:B221"/>
    <mergeCell ref="A222:B222"/>
    <mergeCell ref="A223:B223"/>
    <mergeCell ref="A224:B224"/>
    <mergeCell ref="A225:B225"/>
    <mergeCell ref="J212:K212"/>
    <mergeCell ref="A215:B215"/>
    <mergeCell ref="A216:B216"/>
    <mergeCell ref="A217:B217"/>
    <mergeCell ref="A218:B218"/>
    <mergeCell ref="A219:B219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44:B244"/>
    <mergeCell ref="A248:B248"/>
    <mergeCell ref="A249:B249"/>
    <mergeCell ref="A250:B250"/>
    <mergeCell ref="A256:B256"/>
    <mergeCell ref="A238:B238"/>
    <mergeCell ref="A239:B239"/>
    <mergeCell ref="A240:B240"/>
    <mergeCell ref="A241:B241"/>
    <mergeCell ref="A242:B242"/>
    <mergeCell ref="A243:B243"/>
  </mergeCells>
  <conditionalFormatting sqref="C245">
    <cfRule type="cellIs" dxfId="24" priority="24" operator="greaterThan">
      <formula>C167</formula>
    </cfRule>
  </conditionalFormatting>
  <conditionalFormatting sqref="D245">
    <cfRule type="cellIs" dxfId="23" priority="23" operator="greaterThan">
      <formula>$D$167</formula>
    </cfRule>
  </conditionalFormatting>
  <conditionalFormatting sqref="E245">
    <cfRule type="cellIs" dxfId="22" priority="22" operator="greaterThan">
      <formula>$E$167</formula>
    </cfRule>
  </conditionalFormatting>
  <conditionalFormatting sqref="F245">
    <cfRule type="cellIs" dxfId="21" priority="21" operator="greaterThan">
      <formula>$F$167</formula>
    </cfRule>
  </conditionalFormatting>
  <conditionalFormatting sqref="G245">
    <cfRule type="cellIs" dxfId="20" priority="20" operator="greaterThan">
      <formula>$G$167</formula>
    </cfRule>
  </conditionalFormatting>
  <conditionalFormatting sqref="H245">
    <cfRule type="cellIs" dxfId="19" priority="19" operator="greaterThan">
      <formula>$H$167</formula>
    </cfRule>
  </conditionalFormatting>
  <conditionalFormatting sqref="I245">
    <cfRule type="cellIs" dxfId="18" priority="18" operator="greaterThan">
      <formula>$I$167</formula>
    </cfRule>
  </conditionalFormatting>
  <conditionalFormatting sqref="J245">
    <cfRule type="cellIs" dxfId="17" priority="17" operator="greaterThan">
      <formula>$J$167</formula>
    </cfRule>
  </conditionalFormatting>
  <conditionalFormatting sqref="K245">
    <cfRule type="cellIs" dxfId="16" priority="16" operator="greaterThan">
      <formula>$K$167</formula>
    </cfRule>
  </conditionalFormatting>
  <conditionalFormatting sqref="L245">
    <cfRule type="cellIs" dxfId="15" priority="15" operator="greaterThan">
      <formula>$L$167</formula>
    </cfRule>
  </conditionalFormatting>
  <conditionalFormatting sqref="M245">
    <cfRule type="cellIs" dxfId="14" priority="14" operator="greaterThan">
      <formula>$M$167</formula>
    </cfRule>
  </conditionalFormatting>
  <conditionalFormatting sqref="N245">
    <cfRule type="cellIs" dxfId="13" priority="13" operator="greaterThan">
      <formula>$N$167</formula>
    </cfRule>
  </conditionalFormatting>
  <conditionalFormatting sqref="C251">
    <cfRule type="cellIs" dxfId="12" priority="12" operator="greaterThan">
      <formula>$C$169</formula>
    </cfRule>
  </conditionalFormatting>
  <conditionalFormatting sqref="D251">
    <cfRule type="cellIs" dxfId="11" priority="11" operator="greaterThan">
      <formula>$D$169</formula>
    </cfRule>
  </conditionalFormatting>
  <conditionalFormatting sqref="E251">
    <cfRule type="cellIs" dxfId="10" priority="10" operator="greaterThan">
      <formula>$E$169</formula>
    </cfRule>
  </conditionalFormatting>
  <conditionalFormatting sqref="F251">
    <cfRule type="cellIs" dxfId="9" priority="9" operator="greaterThan">
      <formula>$F$169</formula>
    </cfRule>
  </conditionalFormatting>
  <conditionalFormatting sqref="G251">
    <cfRule type="cellIs" dxfId="8" priority="8" operator="greaterThan">
      <formula>$G$169</formula>
    </cfRule>
  </conditionalFormatting>
  <conditionalFormatting sqref="H251">
    <cfRule type="cellIs" dxfId="7" priority="7" operator="greaterThan">
      <formula>$H$169</formula>
    </cfRule>
  </conditionalFormatting>
  <conditionalFormatting sqref="I251">
    <cfRule type="cellIs" dxfId="6" priority="6" operator="greaterThan">
      <formula>$I$169</formula>
    </cfRule>
  </conditionalFormatting>
  <conditionalFormatting sqref="J251">
    <cfRule type="cellIs" dxfId="5" priority="5" operator="greaterThan">
      <formula>$J$169</formula>
    </cfRule>
  </conditionalFormatting>
  <conditionalFormatting sqref="K251">
    <cfRule type="cellIs" dxfId="4" priority="4" operator="greaterThan">
      <formula>$K$169</formula>
    </cfRule>
  </conditionalFormatting>
  <conditionalFormatting sqref="L251">
    <cfRule type="cellIs" dxfId="3" priority="3" operator="greaterThan">
      <formula>$L$169</formula>
    </cfRule>
  </conditionalFormatting>
  <conditionalFormatting sqref="M251">
    <cfRule type="cellIs" dxfId="2" priority="2" operator="greaterThan">
      <formula>$M$169</formula>
    </cfRule>
  </conditionalFormatting>
  <conditionalFormatting sqref="N251">
    <cfRule type="cellIs" dxfId="1" priority="1" operator="greaterThan">
      <formula>$N$169</formula>
    </cfRule>
  </conditionalFormatting>
  <dataValidations count="1">
    <dataValidation type="list" allowBlank="1" showInputMessage="1" showErrorMessage="1" sqref="D174">
      <formula1>$R$176:$R$177</formula1>
    </dataValidation>
  </dataValidations>
  <pageMargins left="0.78740157480314965" right="0.78740157480314965" top="0.59055118110236227" bottom="0.59055118110236227" header="0.51181102362204722" footer="0.51181102362204722"/>
  <pageSetup paperSize="9" scale="57" fitToHeight="0" orientation="landscape" r:id="rId1"/>
  <headerFooter alignWithMargins="0"/>
  <rowBreaks count="3" manualBreakCount="3">
    <brk id="47" max="15" man="1"/>
    <brk id="164" max="15" man="1"/>
    <brk id="246" max="15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53"/>
  <sheetViews>
    <sheetView zoomScaleNormal="100" workbookViewId="0">
      <selection activeCell="K30" sqref="K30"/>
    </sheetView>
  </sheetViews>
  <sheetFormatPr baseColWidth="10" defaultRowHeight="15" x14ac:dyDescent="0.25"/>
  <cols>
    <col min="1" max="1" width="33.28515625" style="1" customWidth="1"/>
    <col min="2" max="2" width="9.5703125" style="1" customWidth="1"/>
    <col min="3" max="3" width="8.42578125" style="1" customWidth="1"/>
    <col min="4" max="4" width="4" style="1" bestFit="1" customWidth="1"/>
    <col min="5" max="5" width="4.5703125" style="1" customWidth="1"/>
    <col min="6" max="15" width="4" style="1" bestFit="1" customWidth="1"/>
    <col min="16" max="16384" width="11.42578125" style="1"/>
  </cols>
  <sheetData>
    <row r="1" spans="1:17" ht="33" customHeight="1" x14ac:dyDescent="0.25">
      <c r="A1" s="306" t="s">
        <v>89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</row>
    <row r="2" spans="1:17" ht="16.5" customHeight="1" x14ac:dyDescent="0.2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ht="16.5" customHeight="1" x14ac:dyDescent="0.25">
      <c r="A3" s="246" t="s">
        <v>90</v>
      </c>
      <c r="B3" s="307">
        <f>Gesamtübersicht!R254</f>
        <v>0</v>
      </c>
      <c r="C3" s="307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5" spans="1:17" ht="30" x14ac:dyDescent="0.25">
      <c r="A5" s="308" t="s">
        <v>68</v>
      </c>
      <c r="B5" s="308" t="s">
        <v>91</v>
      </c>
      <c r="C5" s="308"/>
      <c r="D5" s="308" t="s">
        <v>92</v>
      </c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247" t="s">
        <v>93</v>
      </c>
      <c r="Q5" s="247" t="s">
        <v>94</v>
      </c>
    </row>
    <row r="6" spans="1:17" x14ac:dyDescent="0.25">
      <c r="A6" s="308"/>
      <c r="B6" s="248" t="s">
        <v>95</v>
      </c>
      <c r="C6" s="248" t="s">
        <v>96</v>
      </c>
      <c r="D6" s="309" t="s">
        <v>45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249"/>
      <c r="Q6" s="249"/>
    </row>
    <row r="7" spans="1:17" ht="18.75" x14ac:dyDescent="0.3">
      <c r="A7" s="250" t="s">
        <v>97</v>
      </c>
      <c r="B7" s="251"/>
      <c r="C7" s="251"/>
      <c r="D7" s="252" t="s">
        <v>98</v>
      </c>
      <c r="E7" s="252" t="s">
        <v>99</v>
      </c>
      <c r="F7" s="252" t="s">
        <v>100</v>
      </c>
      <c r="G7" s="252" t="s">
        <v>101</v>
      </c>
      <c r="H7" s="252" t="s">
        <v>102</v>
      </c>
      <c r="I7" s="252" t="s">
        <v>103</v>
      </c>
      <c r="J7" s="252" t="s">
        <v>104</v>
      </c>
      <c r="K7" s="252" t="s">
        <v>105</v>
      </c>
      <c r="L7" s="252" t="s">
        <v>106</v>
      </c>
      <c r="M7" s="252" t="s">
        <v>107</v>
      </c>
      <c r="N7" s="252" t="s">
        <v>108</v>
      </c>
      <c r="O7" s="252" t="s">
        <v>109</v>
      </c>
      <c r="P7" s="249"/>
      <c r="Q7" s="249"/>
    </row>
    <row r="8" spans="1:17" x14ac:dyDescent="0.25">
      <c r="A8" s="253"/>
      <c r="B8" s="254"/>
      <c r="C8" s="254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49">
        <f>SUM(D8:O8)</f>
        <v>0</v>
      </c>
      <c r="Q8" s="256"/>
    </row>
    <row r="9" spans="1:17" x14ac:dyDescent="0.25">
      <c r="A9" s="253"/>
      <c r="B9" s="254"/>
      <c r="C9" s="254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49">
        <f>SUM(D9:O9)</f>
        <v>0</v>
      </c>
      <c r="Q9" s="256"/>
    </row>
    <row r="10" spans="1:17" x14ac:dyDescent="0.25">
      <c r="A10" s="253"/>
      <c r="B10" s="254"/>
      <c r="C10" s="254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49">
        <f t="shared" ref="P10:P24" si="0">SUM(D10:O10)</f>
        <v>0</v>
      </c>
      <c r="Q10" s="256"/>
    </row>
    <row r="11" spans="1:17" x14ac:dyDescent="0.25">
      <c r="A11" s="253"/>
      <c r="B11" s="254"/>
      <c r="C11" s="254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49">
        <f t="shared" si="0"/>
        <v>0</v>
      </c>
      <c r="Q11" s="256"/>
    </row>
    <row r="12" spans="1:17" x14ac:dyDescent="0.25">
      <c r="A12" s="253"/>
      <c r="B12" s="254"/>
      <c r="C12" s="254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49">
        <f t="shared" si="0"/>
        <v>0</v>
      </c>
      <c r="Q12" s="256"/>
    </row>
    <row r="13" spans="1:17" x14ac:dyDescent="0.25">
      <c r="A13" s="253"/>
      <c r="B13" s="254"/>
      <c r="C13" s="254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49">
        <f t="shared" si="0"/>
        <v>0</v>
      </c>
      <c r="Q13" s="256"/>
    </row>
    <row r="14" spans="1:17" x14ac:dyDescent="0.25">
      <c r="A14" s="253"/>
      <c r="B14" s="254"/>
      <c r="C14" s="254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49">
        <f t="shared" si="0"/>
        <v>0</v>
      </c>
      <c r="Q14" s="256"/>
    </row>
    <row r="15" spans="1:17" x14ac:dyDescent="0.25">
      <c r="A15" s="253"/>
      <c r="B15" s="254"/>
      <c r="C15" s="254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49">
        <f t="shared" si="0"/>
        <v>0</v>
      </c>
      <c r="Q15" s="256"/>
    </row>
    <row r="16" spans="1:17" x14ac:dyDescent="0.25">
      <c r="A16" s="253"/>
      <c r="B16" s="254"/>
      <c r="C16" s="254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49">
        <f t="shared" si="0"/>
        <v>0</v>
      </c>
      <c r="Q16" s="256"/>
    </row>
    <row r="17" spans="1:17" x14ac:dyDescent="0.25">
      <c r="A17" s="253"/>
      <c r="B17" s="254"/>
      <c r="C17" s="254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49">
        <f t="shared" si="0"/>
        <v>0</v>
      </c>
      <c r="Q17" s="256"/>
    </row>
    <row r="18" spans="1:17" x14ac:dyDescent="0.25">
      <c r="A18" s="253"/>
      <c r="B18" s="254"/>
      <c r="C18" s="254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49">
        <f t="shared" si="0"/>
        <v>0</v>
      </c>
      <c r="Q18" s="256"/>
    </row>
    <row r="19" spans="1:17" x14ac:dyDescent="0.25">
      <c r="A19" s="253"/>
      <c r="B19" s="254"/>
      <c r="C19" s="254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49">
        <f t="shared" si="0"/>
        <v>0</v>
      </c>
      <c r="Q19" s="256"/>
    </row>
    <row r="20" spans="1:17" x14ac:dyDescent="0.25">
      <c r="A20" s="253"/>
      <c r="B20" s="254"/>
      <c r="C20" s="254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49">
        <f t="shared" si="0"/>
        <v>0</v>
      </c>
      <c r="Q20" s="256"/>
    </row>
    <row r="21" spans="1:17" x14ac:dyDescent="0.25">
      <c r="A21" s="253"/>
      <c r="B21" s="254"/>
      <c r="C21" s="254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49">
        <f t="shared" si="0"/>
        <v>0</v>
      </c>
      <c r="Q21" s="256"/>
    </row>
    <row r="22" spans="1:17" x14ac:dyDescent="0.25">
      <c r="A22" s="253"/>
      <c r="B22" s="254"/>
      <c r="C22" s="254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49">
        <f t="shared" si="0"/>
        <v>0</v>
      </c>
      <c r="Q22" s="256"/>
    </row>
    <row r="23" spans="1:17" x14ac:dyDescent="0.25">
      <c r="A23" s="253"/>
      <c r="B23" s="254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49">
        <f t="shared" si="0"/>
        <v>0</v>
      </c>
      <c r="Q23" s="256"/>
    </row>
    <row r="24" spans="1:17" x14ac:dyDescent="0.25">
      <c r="A24" s="253"/>
      <c r="B24" s="254"/>
      <c r="C24" s="254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49">
        <f t="shared" si="0"/>
        <v>0</v>
      </c>
      <c r="Q24" s="256"/>
    </row>
    <row r="25" spans="1:17" x14ac:dyDescent="0.25">
      <c r="A25" s="253"/>
      <c r="B25" s="254"/>
      <c r="C25" s="254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49">
        <f>SUM(D25:O25)</f>
        <v>0</v>
      </c>
      <c r="Q25" s="256"/>
    </row>
    <row r="26" spans="1:17" x14ac:dyDescent="0.25">
      <c r="A26" s="253"/>
      <c r="B26" s="254"/>
      <c r="C26" s="254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49">
        <f t="shared" ref="P26:P52" si="1">SUM(D26:O26)</f>
        <v>0</v>
      </c>
      <c r="Q26" s="256"/>
    </row>
    <row r="27" spans="1:17" x14ac:dyDescent="0.25">
      <c r="A27" s="253"/>
      <c r="B27" s="254"/>
      <c r="C27" s="254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49">
        <f t="shared" si="1"/>
        <v>0</v>
      </c>
      <c r="Q27" s="256"/>
    </row>
    <row r="28" spans="1:17" x14ac:dyDescent="0.25">
      <c r="A28" s="253"/>
      <c r="B28" s="254"/>
      <c r="C28" s="254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49">
        <f t="shared" si="1"/>
        <v>0</v>
      </c>
      <c r="Q28" s="256"/>
    </row>
    <row r="29" spans="1:17" x14ac:dyDescent="0.25">
      <c r="A29" s="253"/>
      <c r="B29" s="254"/>
      <c r="C29" s="254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49">
        <f t="shared" si="1"/>
        <v>0</v>
      </c>
      <c r="Q29" s="256"/>
    </row>
    <row r="30" spans="1:17" x14ac:dyDescent="0.25">
      <c r="A30" s="253"/>
      <c r="B30" s="254"/>
      <c r="C30" s="254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49">
        <f t="shared" si="1"/>
        <v>0</v>
      </c>
      <c r="Q30" s="256"/>
    </row>
    <row r="31" spans="1:17" x14ac:dyDescent="0.25">
      <c r="A31" s="253"/>
      <c r="B31" s="254"/>
      <c r="C31" s="254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49">
        <f t="shared" si="1"/>
        <v>0</v>
      </c>
      <c r="Q31" s="256"/>
    </row>
    <row r="32" spans="1:17" x14ac:dyDescent="0.25">
      <c r="A32" s="253"/>
      <c r="B32" s="254"/>
      <c r="C32" s="254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49">
        <f t="shared" si="1"/>
        <v>0</v>
      </c>
      <c r="Q32" s="256"/>
    </row>
    <row r="33" spans="1:17" x14ac:dyDescent="0.25">
      <c r="A33" s="253"/>
      <c r="B33" s="254"/>
      <c r="C33" s="254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49">
        <f t="shared" si="1"/>
        <v>0</v>
      </c>
      <c r="Q33" s="256"/>
    </row>
    <row r="34" spans="1:17" x14ac:dyDescent="0.25">
      <c r="A34" s="253"/>
      <c r="B34" s="254"/>
      <c r="C34" s="254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49">
        <f t="shared" si="1"/>
        <v>0</v>
      </c>
      <c r="Q34" s="256"/>
    </row>
    <row r="35" spans="1:17" x14ac:dyDescent="0.25">
      <c r="A35" s="253"/>
      <c r="B35" s="254"/>
      <c r="C35" s="254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49">
        <f t="shared" si="1"/>
        <v>0</v>
      </c>
      <c r="Q35" s="256"/>
    </row>
    <row r="36" spans="1:17" x14ac:dyDescent="0.25">
      <c r="A36" s="253"/>
      <c r="B36" s="254"/>
      <c r="C36" s="254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49">
        <f t="shared" si="1"/>
        <v>0</v>
      </c>
      <c r="Q36" s="256"/>
    </row>
    <row r="37" spans="1:17" x14ac:dyDescent="0.25">
      <c r="A37" s="253"/>
      <c r="B37" s="254"/>
      <c r="C37" s="254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49">
        <f t="shared" si="1"/>
        <v>0</v>
      </c>
      <c r="Q37" s="256"/>
    </row>
    <row r="38" spans="1:17" x14ac:dyDescent="0.25">
      <c r="A38" s="253"/>
      <c r="B38" s="254"/>
      <c r="C38" s="254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49">
        <f t="shared" si="1"/>
        <v>0</v>
      </c>
      <c r="Q38" s="256"/>
    </row>
    <row r="39" spans="1:17" x14ac:dyDescent="0.25">
      <c r="A39" s="253"/>
      <c r="B39" s="254"/>
      <c r="C39" s="254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49">
        <f t="shared" si="1"/>
        <v>0</v>
      </c>
      <c r="Q39" s="256"/>
    </row>
    <row r="40" spans="1:17" x14ac:dyDescent="0.25">
      <c r="A40" s="253"/>
      <c r="B40" s="254"/>
      <c r="C40" s="254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49">
        <f t="shared" si="1"/>
        <v>0</v>
      </c>
      <c r="Q40" s="256"/>
    </row>
    <row r="41" spans="1:17" x14ac:dyDescent="0.25">
      <c r="A41" s="253"/>
      <c r="B41" s="254"/>
      <c r="C41" s="254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49">
        <f t="shared" si="1"/>
        <v>0</v>
      </c>
      <c r="Q41" s="256"/>
    </row>
    <row r="42" spans="1:17" x14ac:dyDescent="0.25">
      <c r="A42" s="253"/>
      <c r="B42" s="254"/>
      <c r="C42" s="254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49">
        <f t="shared" si="1"/>
        <v>0</v>
      </c>
      <c r="Q42" s="256"/>
    </row>
    <row r="43" spans="1:17" x14ac:dyDescent="0.25">
      <c r="A43" s="253"/>
      <c r="B43" s="254"/>
      <c r="C43" s="254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49">
        <f t="shared" si="1"/>
        <v>0</v>
      </c>
      <c r="Q43" s="256"/>
    </row>
    <row r="44" spans="1:17" ht="18.75" x14ac:dyDescent="0.3">
      <c r="A44" s="250" t="s">
        <v>110</v>
      </c>
      <c r="B44" s="251"/>
      <c r="C44" s="251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57"/>
    </row>
    <row r="45" spans="1:17" x14ac:dyDescent="0.25">
      <c r="A45" s="253"/>
      <c r="B45" s="254"/>
      <c r="C45" s="254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49">
        <f t="shared" si="1"/>
        <v>0</v>
      </c>
      <c r="Q45" s="256"/>
    </row>
    <row r="46" spans="1:17" x14ac:dyDescent="0.25">
      <c r="A46" s="253"/>
      <c r="B46" s="254"/>
      <c r="C46" s="254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49">
        <f t="shared" si="1"/>
        <v>0</v>
      </c>
      <c r="Q46" s="256"/>
    </row>
    <row r="47" spans="1:17" x14ac:dyDescent="0.25">
      <c r="A47" s="253"/>
      <c r="B47" s="254"/>
      <c r="C47" s="254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49">
        <f t="shared" si="1"/>
        <v>0</v>
      </c>
      <c r="Q47" s="256"/>
    </row>
    <row r="48" spans="1:17" x14ac:dyDescent="0.25">
      <c r="A48" s="253"/>
      <c r="B48" s="254"/>
      <c r="C48" s="254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49">
        <f t="shared" si="1"/>
        <v>0</v>
      </c>
      <c r="Q48" s="256"/>
    </row>
    <row r="49" spans="1:17" x14ac:dyDescent="0.25">
      <c r="A49" s="253"/>
      <c r="B49" s="254"/>
      <c r="C49" s="254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49">
        <f t="shared" si="1"/>
        <v>0</v>
      </c>
      <c r="Q49" s="256"/>
    </row>
    <row r="50" spans="1:17" x14ac:dyDescent="0.25">
      <c r="A50" s="253"/>
      <c r="B50" s="254"/>
      <c r="C50" s="254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49">
        <f t="shared" si="1"/>
        <v>0</v>
      </c>
      <c r="Q50" s="256"/>
    </row>
    <row r="51" spans="1:17" x14ac:dyDescent="0.25">
      <c r="A51" s="253"/>
      <c r="B51" s="254"/>
      <c r="C51" s="254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49">
        <f t="shared" si="1"/>
        <v>0</v>
      </c>
      <c r="Q51" s="256"/>
    </row>
    <row r="52" spans="1:17" x14ac:dyDescent="0.25">
      <c r="A52" s="253"/>
      <c r="B52" s="254"/>
      <c r="C52" s="254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49">
        <f t="shared" si="1"/>
        <v>0</v>
      </c>
      <c r="Q52" s="256"/>
    </row>
    <row r="53" spans="1:17" x14ac:dyDescent="0.25">
      <c r="A53" s="258"/>
      <c r="B53" s="251"/>
      <c r="C53" s="251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59">
        <f>SUM(P8:P52)</f>
        <v>0</v>
      </c>
      <c r="Q53" s="260">
        <f>SUM(Q8:Q52)</f>
        <v>0</v>
      </c>
    </row>
  </sheetData>
  <sheetProtection password="CC61" sheet="1" objects="1" scenarios="1" selectLockedCells="1"/>
  <mergeCells count="6">
    <mergeCell ref="A1:Q1"/>
    <mergeCell ref="B3:C3"/>
    <mergeCell ref="A5:A6"/>
    <mergeCell ref="B5:C5"/>
    <mergeCell ref="D5:O5"/>
    <mergeCell ref="D6:O6"/>
  </mergeCells>
  <conditionalFormatting sqref="Q53">
    <cfRule type="cellIs" dxfId="0" priority="1" operator="greaterThan">
      <formula>$B$3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Verw. Nachw.</vt:lpstr>
      <vt:lpstr>Gesamtübersicht</vt:lpstr>
      <vt:lpstr>Bürgerhelfer EX-IN</vt:lpstr>
      <vt:lpstr>Gesamtübersicht!Druckbereich</vt:lpstr>
      <vt:lpstr>'Verw. Nachw.'!Druckbereich</vt:lpstr>
    </vt:vector>
  </TitlesOfParts>
  <Company>Bezirk Unterfranken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Decher</dc:creator>
  <cp:lastModifiedBy>Anja Weigert</cp:lastModifiedBy>
  <cp:lastPrinted>2017-01-11T09:57:45Z</cp:lastPrinted>
  <dcterms:created xsi:type="dcterms:W3CDTF">2012-08-13T13:48:10Z</dcterms:created>
  <dcterms:modified xsi:type="dcterms:W3CDTF">2017-01-11T10:02:47Z</dcterms:modified>
</cp:coreProperties>
</file>